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enharia\Desktop\FORMOSA DO SUL\Projetos\Passeio Av Getulio Vargas\Passeio Av Getulio Vargas\"/>
    </mc:Choice>
  </mc:AlternateContent>
  <xr:revisionPtr revIDLastSave="0" documentId="8_{2240B914-386E-485A-B9AE-FF477DFEEB80}" xr6:coauthVersionLast="47" xr6:coauthVersionMax="47" xr10:uidLastSave="{00000000-0000-0000-0000-000000000000}"/>
  <bookViews>
    <workbookView xWindow="-120" yWindow="-120" windowWidth="29040" windowHeight="15840" xr2:uid="{934879DA-841F-4655-BEF6-374EFED2AED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0" i="1" l="1"/>
  <c r="J230" i="1" s="1"/>
  <c r="I229" i="1"/>
  <c r="J229" i="1" s="1"/>
  <c r="I228" i="1"/>
  <c r="J228" i="1" s="1"/>
  <c r="J227" i="1" s="1"/>
  <c r="J226" i="1"/>
  <c r="I226" i="1"/>
  <c r="J225" i="1"/>
  <c r="J224" i="1" s="1"/>
  <c r="I225" i="1"/>
  <c r="I223" i="1"/>
  <c r="J223" i="1" s="1"/>
  <c r="I222" i="1"/>
  <c r="J222" i="1" s="1"/>
  <c r="I221" i="1"/>
  <c r="J221" i="1" s="1"/>
  <c r="I218" i="1"/>
  <c r="J218" i="1" s="1"/>
  <c r="I217" i="1"/>
  <c r="J217" i="1" s="1"/>
  <c r="I216" i="1"/>
  <c r="J216" i="1" s="1"/>
  <c r="I215" i="1"/>
  <c r="J215" i="1" s="1"/>
  <c r="I214" i="1"/>
  <c r="J214" i="1" s="1"/>
  <c r="J213" i="1" s="1"/>
  <c r="J212" i="1"/>
  <c r="I212" i="1"/>
  <c r="I211" i="1"/>
  <c r="J211" i="1" s="1"/>
  <c r="J210" i="1" s="1"/>
  <c r="I209" i="1"/>
  <c r="J209" i="1" s="1"/>
  <c r="I208" i="1"/>
  <c r="J208" i="1" s="1"/>
  <c r="J207" i="1" s="1"/>
  <c r="I206" i="1"/>
  <c r="J206" i="1" s="1"/>
  <c r="J205" i="1"/>
  <c r="J204" i="1" s="1"/>
  <c r="I205" i="1"/>
  <c r="I203" i="1"/>
  <c r="J203" i="1" s="1"/>
  <c r="I202" i="1"/>
  <c r="J202" i="1" s="1"/>
  <c r="I201" i="1"/>
  <c r="J201" i="1" s="1"/>
  <c r="I200" i="1"/>
  <c r="J200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0" i="1"/>
  <c r="J190" i="1" s="1"/>
  <c r="J189" i="1"/>
  <c r="J188" i="1" s="1"/>
  <c r="I189" i="1"/>
  <c r="I187" i="1"/>
  <c r="J187" i="1" s="1"/>
  <c r="I186" i="1"/>
  <c r="J186" i="1" s="1"/>
  <c r="J185" i="1" s="1"/>
  <c r="J184" i="1"/>
  <c r="I184" i="1"/>
  <c r="J183" i="1"/>
  <c r="I183" i="1"/>
  <c r="J182" i="1"/>
  <c r="I182" i="1"/>
  <c r="I181" i="1"/>
  <c r="J181" i="1" s="1"/>
  <c r="J180" i="1" s="1"/>
  <c r="J178" i="1"/>
  <c r="I178" i="1"/>
  <c r="J177" i="1"/>
  <c r="I177" i="1"/>
  <c r="I176" i="1"/>
  <c r="J176" i="1" s="1"/>
  <c r="J175" i="1"/>
  <c r="I175" i="1"/>
  <c r="I173" i="1"/>
  <c r="J173" i="1" s="1"/>
  <c r="I172" i="1"/>
  <c r="J172" i="1" s="1"/>
  <c r="J171" i="1" s="1"/>
  <c r="J170" i="1"/>
  <c r="J168" i="1" s="1"/>
  <c r="I170" i="1"/>
  <c r="J169" i="1"/>
  <c r="I169" i="1"/>
  <c r="I167" i="1"/>
  <c r="J167" i="1" s="1"/>
  <c r="I166" i="1"/>
  <c r="J166" i="1" s="1"/>
  <c r="I165" i="1"/>
  <c r="J165" i="1" s="1"/>
  <c r="I164" i="1"/>
  <c r="J164" i="1" s="1"/>
  <c r="I163" i="1"/>
  <c r="J163" i="1" s="1"/>
  <c r="J162" i="1" s="1"/>
  <c r="I160" i="1"/>
  <c r="J160" i="1" s="1"/>
  <c r="I159" i="1"/>
  <c r="J159" i="1" s="1"/>
  <c r="I158" i="1"/>
  <c r="J158" i="1" s="1"/>
  <c r="I157" i="1"/>
  <c r="J157" i="1" s="1"/>
  <c r="J156" i="1" s="1"/>
  <c r="J155" i="1"/>
  <c r="I155" i="1"/>
  <c r="J154" i="1"/>
  <c r="I154" i="1"/>
  <c r="I153" i="1"/>
  <c r="J153" i="1" s="1"/>
  <c r="J152" i="1"/>
  <c r="J151" i="1" s="1"/>
  <c r="I152" i="1"/>
  <c r="I150" i="1"/>
  <c r="J150" i="1" s="1"/>
  <c r="I149" i="1"/>
  <c r="J149" i="1" s="1"/>
  <c r="J147" i="1"/>
  <c r="J145" i="1" s="1"/>
  <c r="I147" i="1"/>
  <c r="J146" i="1"/>
  <c r="I146" i="1"/>
  <c r="I144" i="1"/>
  <c r="J144" i="1" s="1"/>
  <c r="I143" i="1"/>
  <c r="J143" i="1" s="1"/>
  <c r="J142" i="1" s="1"/>
  <c r="J141" i="1"/>
  <c r="I141" i="1"/>
  <c r="J140" i="1"/>
  <c r="J139" i="1" s="1"/>
  <c r="I140" i="1"/>
  <c r="I138" i="1"/>
  <c r="J138" i="1" s="1"/>
  <c r="J137" i="1" s="1"/>
  <c r="J136" i="1"/>
  <c r="I136" i="1"/>
  <c r="J135" i="1"/>
  <c r="I134" i="1"/>
  <c r="J134" i="1" s="1"/>
  <c r="I133" i="1"/>
  <c r="J133" i="1" s="1"/>
  <c r="J131" i="1"/>
  <c r="I131" i="1"/>
  <c r="J130" i="1"/>
  <c r="I127" i="1"/>
  <c r="J127" i="1" s="1"/>
  <c r="I126" i="1"/>
  <c r="J126" i="1" s="1"/>
  <c r="I125" i="1"/>
  <c r="J125" i="1" s="1"/>
  <c r="I124" i="1"/>
  <c r="J124" i="1" s="1"/>
  <c r="J123" i="1" s="1"/>
  <c r="J122" i="1"/>
  <c r="J120" i="1" s="1"/>
  <c r="I122" i="1"/>
  <c r="J121" i="1"/>
  <c r="I121" i="1"/>
  <c r="I119" i="1"/>
  <c r="J119" i="1" s="1"/>
  <c r="J118" i="1" s="1"/>
  <c r="J117" i="1"/>
  <c r="I117" i="1"/>
  <c r="J116" i="1"/>
  <c r="I116" i="1"/>
  <c r="J115" i="1"/>
  <c r="I115" i="1"/>
  <c r="I114" i="1"/>
  <c r="J114" i="1" s="1"/>
  <c r="J113" i="1"/>
  <c r="I113" i="1"/>
  <c r="J112" i="1"/>
  <c r="I112" i="1"/>
  <c r="I109" i="1"/>
  <c r="J109" i="1" s="1"/>
  <c r="J108" i="1"/>
  <c r="I108" i="1"/>
  <c r="J107" i="1"/>
  <c r="I107" i="1"/>
  <c r="J106" i="1"/>
  <c r="I106" i="1"/>
  <c r="I105" i="1"/>
  <c r="J105" i="1" s="1"/>
  <c r="J104" i="1"/>
  <c r="I104" i="1"/>
  <c r="J101" i="1"/>
  <c r="I101" i="1"/>
  <c r="I100" i="1"/>
  <c r="J100" i="1" s="1"/>
  <c r="J99" i="1"/>
  <c r="I99" i="1"/>
  <c r="J98" i="1"/>
  <c r="I98" i="1"/>
  <c r="J97" i="1"/>
  <c r="I97" i="1"/>
  <c r="I95" i="1"/>
  <c r="J95" i="1" s="1"/>
  <c r="I94" i="1"/>
  <c r="J94" i="1" s="1"/>
  <c r="J92" i="1"/>
  <c r="I92" i="1"/>
  <c r="I91" i="1"/>
  <c r="J91" i="1" s="1"/>
  <c r="J90" i="1"/>
  <c r="I90" i="1"/>
  <c r="I88" i="1"/>
  <c r="J88" i="1" s="1"/>
  <c r="I87" i="1"/>
  <c r="J87" i="1" s="1"/>
  <c r="I86" i="1"/>
  <c r="J86" i="1" s="1"/>
  <c r="I85" i="1"/>
  <c r="J85" i="1" s="1"/>
  <c r="I82" i="1"/>
  <c r="J82" i="1" s="1"/>
  <c r="I81" i="1"/>
  <c r="J81" i="1" s="1"/>
  <c r="I80" i="1"/>
  <c r="J80" i="1" s="1"/>
  <c r="I79" i="1"/>
  <c r="J79" i="1" s="1"/>
  <c r="I77" i="1"/>
  <c r="J77" i="1" s="1"/>
  <c r="J76" i="1"/>
  <c r="J74" i="1" s="1"/>
  <c r="I76" i="1"/>
  <c r="J75" i="1"/>
  <c r="I75" i="1"/>
  <c r="I73" i="1"/>
  <c r="J73" i="1" s="1"/>
  <c r="I72" i="1"/>
  <c r="J72" i="1" s="1"/>
  <c r="I71" i="1"/>
  <c r="J71" i="1" s="1"/>
  <c r="I70" i="1"/>
  <c r="J70" i="1" s="1"/>
  <c r="J69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J60" i="1"/>
  <c r="J59" i="1" s="1"/>
  <c r="I60" i="1"/>
  <c r="I58" i="1"/>
  <c r="J58" i="1" s="1"/>
  <c r="I57" i="1"/>
  <c r="J57" i="1" s="1"/>
  <c r="I56" i="1"/>
  <c r="J56" i="1" s="1"/>
  <c r="I54" i="1"/>
  <c r="J54" i="1" s="1"/>
  <c r="J53" i="1" s="1"/>
  <c r="I52" i="1"/>
  <c r="J52" i="1" s="1"/>
  <c r="I51" i="1"/>
  <c r="J51" i="1" s="1"/>
  <c r="J50" i="1" s="1"/>
  <c r="I49" i="1"/>
  <c r="J49" i="1" s="1"/>
  <c r="J48" i="1"/>
  <c r="I48" i="1"/>
  <c r="J47" i="1"/>
  <c r="J46" i="1" s="1"/>
  <c r="I47" i="1"/>
  <c r="I45" i="1"/>
  <c r="J45" i="1" s="1"/>
  <c r="I44" i="1"/>
  <c r="J44" i="1" s="1"/>
  <c r="J43" i="1" s="1"/>
  <c r="J42" i="1"/>
  <c r="I42" i="1"/>
  <c r="J41" i="1"/>
  <c r="I41" i="1"/>
  <c r="I40" i="1"/>
  <c r="J40" i="1" s="1"/>
  <c r="J39" i="1"/>
  <c r="I39" i="1"/>
  <c r="I37" i="1"/>
  <c r="J37" i="1" s="1"/>
  <c r="I36" i="1"/>
  <c r="J36" i="1" s="1"/>
  <c r="I35" i="1"/>
  <c r="J35" i="1" s="1"/>
  <c r="I34" i="1"/>
  <c r="J34" i="1" s="1"/>
  <c r="I33" i="1"/>
  <c r="J33" i="1" s="1"/>
  <c r="J32" i="1" s="1"/>
  <c r="I31" i="1"/>
  <c r="J31" i="1" s="1"/>
  <c r="J30" i="1"/>
  <c r="I30" i="1"/>
  <c r="I28" i="1"/>
  <c r="J28" i="1" s="1"/>
  <c r="I27" i="1"/>
  <c r="J27" i="1" s="1"/>
  <c r="J26" i="1" s="1"/>
  <c r="J25" i="1"/>
  <c r="I25" i="1"/>
  <c r="J24" i="1"/>
  <c r="I24" i="1"/>
  <c r="J23" i="1"/>
  <c r="J22" i="1" s="1"/>
  <c r="I23" i="1"/>
  <c r="I21" i="1"/>
  <c r="J21" i="1" s="1"/>
  <c r="I20" i="1"/>
  <c r="J20" i="1" s="1"/>
  <c r="I19" i="1"/>
  <c r="J19" i="1" s="1"/>
  <c r="I18" i="1"/>
  <c r="J18" i="1" s="1"/>
  <c r="J17" i="1" s="1"/>
  <c r="J16" i="1"/>
  <c r="I16" i="1"/>
  <c r="J15" i="1"/>
  <c r="I15" i="1"/>
  <c r="J14" i="1"/>
  <c r="J13" i="1" s="1"/>
  <c r="I14" i="1"/>
  <c r="I12" i="1"/>
  <c r="J12" i="1" s="1"/>
  <c r="J11" i="1" s="1"/>
  <c r="J8" i="1"/>
  <c r="I8" i="1"/>
  <c r="I7" i="1"/>
  <c r="J7" i="1" s="1"/>
  <c r="J6" i="1"/>
  <c r="I6" i="1"/>
  <c r="J5" i="1"/>
  <c r="J4" i="1" s="1"/>
  <c r="I5" i="1"/>
  <c r="J93" i="1" l="1"/>
  <c r="J111" i="1"/>
  <c r="J110" i="1" s="1"/>
  <c r="J10" i="1"/>
  <c r="J78" i="1"/>
  <c r="J68" i="1" s="1"/>
  <c r="J96" i="1"/>
  <c r="J179" i="1"/>
  <c r="J61" i="1"/>
  <c r="J89" i="1"/>
  <c r="J103" i="1"/>
  <c r="J102" i="1" s="1"/>
  <c r="J132" i="1"/>
  <c r="J129" i="1" s="1"/>
  <c r="J148" i="1"/>
  <c r="J174" i="1"/>
  <c r="J161" i="1" s="1"/>
  <c r="J199" i="1"/>
  <c r="J198" i="1" s="1"/>
  <c r="J220" i="1"/>
  <c r="J219" i="1" s="1"/>
  <c r="J29" i="1"/>
  <c r="J38" i="1"/>
  <c r="J55" i="1"/>
  <c r="J84" i="1"/>
  <c r="J191" i="1"/>
  <c r="J128" i="1" l="1"/>
  <c r="J83" i="1"/>
  <c r="J9" i="1"/>
  <c r="J3" i="1" s="1"/>
  <c r="J2" i="1" s="1"/>
</calcChain>
</file>

<file path=xl/sharedStrings.xml><?xml version="1.0" encoding="utf-8"?>
<sst xmlns="http://schemas.openxmlformats.org/spreadsheetml/2006/main" count="1110" uniqueCount="336">
  <si>
    <t>Item</t>
  </si>
  <si>
    <t>Fonte</t>
  </si>
  <si>
    <t>Código</t>
  </si>
  <si>
    <t>Descrição</t>
  </si>
  <si>
    <t>Unidade</t>
  </si>
  <si>
    <t>Quant.</t>
  </si>
  <si>
    <t>Custo Unitário (sem BDI) (R$)</t>
  </si>
  <si>
    <t>BDI 26,3(%)</t>
  </si>
  <si>
    <t>Preço Unitário (com BDI) (R$)</t>
  </si>
  <si>
    <t>Preço Total
Licitação(R$)</t>
  </si>
  <si>
    <t>EXECUÇÃO DE PASSEIO PÚBLICO  SEM FLOREIRAS,  EM CONTRAPISO DE CIMENTO ALISADO E BLOCO DE CONCRETO TIPO PAVER, COM GUIA TÁTIL DIRECIONAL EM BLOCOS DE CONCRETO</t>
  </si>
  <si>
    <t>1.</t>
  </si>
  <si>
    <t>AVENIDA GETÚLIO VARGAS</t>
  </si>
  <si>
    <t>1.1.</t>
  </si>
  <si>
    <t>SERVIÇOS INICIAIS</t>
  </si>
  <si>
    <t>1.1.0.0.1.</t>
  </si>
  <si>
    <t>SINAPI-I</t>
  </si>
  <si>
    <t xml:space="preserve">PLACA DE OBRA (PARA CONSTRUCAO CIVIL) EM CHAPA GALVANIZADA *N. 22*, ADESIVADA, DE *2,4 X 1,2* M (SEM POSTES PARA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</si>
  <si>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</si>
  <si>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BDI 1</t>
  </si>
  <si>
    <t>1.1.0.0.2.</t>
  </si>
  <si>
    <t>SINAPI</t>
  </si>
  <si>
    <t>100982</t>
  </si>
  <si>
    <t>CARGA, MANOBRA E DESCARGA DE ENTULHO EM CAMINHÃO BASCULANTE 10 M³ - CARGA COM ESCAVADEIRA HIDRÁULICA  (CAÇAMBA DE 0,80 M³ / 111 HP) E DESCARGA LIVRE (UNIDADE: M3). AF_07/2020</t>
  </si>
  <si>
    <t>M3</t>
  </si>
  <si>
    <t>1.1.0.0.3.</t>
  </si>
  <si>
    <t>93588</t>
  </si>
  <si>
    <t>TRANSPORTE COM CAMINHÃO BASCULANTE DE 10 M³, EM VIA URBANA EM LEITO NATURAL (UNIDADE: M3XKM). AF_07/2020</t>
  </si>
  <si>
    <t>M3XKM</t>
  </si>
  <si>
    <t>1.1.0.0.4.</t>
  </si>
  <si>
    <t>Composição</t>
  </si>
  <si>
    <t>47</t>
  </si>
  <si>
    <t>REMOÇÃO DE PISO DE BLOCO INTERTRAVADO, DE FORMA MANUAL, SEM REAPROVEITAMENTO</t>
  </si>
  <si>
    <t>M2</t>
  </si>
  <si>
    <t>1.2.</t>
  </si>
  <si>
    <t xml:space="preserve">LADO PAR </t>
  </si>
  <si>
    <t>1.2.1.</t>
  </si>
  <si>
    <t>QUADRA 41</t>
  </si>
  <si>
    <t>1.2.1.1.</t>
  </si>
  <si>
    <t>Lote 8</t>
  </si>
  <si>
    <t>1.2.1.1.1.</t>
  </si>
  <si>
    <t>22</t>
  </si>
  <si>
    <t>PASSEIO PÚBLICO LARGURA 200cm, SEM FLOREIRAS,  em contrapiso de cimento alisado 6cm e bloco de concreto tipo paver 10x20x6cm, cor GRAFITE,, incluindo meio-fio pré-fabricado 15x13x30x100cm, limpeza e compactação de solo, lastro de pedrisco com 5cm, compactação de base, assentamento e rejuntamento com areia, COM GUIA TÁTIL DIRECIONAL DE 40cm DE LARGURA, EM BLOCOS DE CONCRETO DE 2,5cm CENTRALIZADA  (PRANCHA 27 - DETALHE A)</t>
  </si>
  <si>
    <t>M</t>
  </si>
  <si>
    <t>1.2.1.2.</t>
  </si>
  <si>
    <t>Lote 9</t>
  </si>
  <si>
    <t>1.2.1.2.1.</t>
  </si>
  <si>
    <t>35</t>
  </si>
  <si>
    <t>DEMOLIÇÃO DE PISO DE CONCRETO SIMPLES DE ATÉ 15 CM DE ESPESSURA, COM MARTELO PNEUMÁTICO, E CARGA MANUAL DE ENTULHO EM CAMINHÃO OU CAÇAMBA</t>
  </si>
  <si>
    <t>1.2.1.2.2.</t>
  </si>
  <si>
    <t>1.2.1.2.3.</t>
  </si>
  <si>
    <t>36</t>
  </si>
  <si>
    <t>SAÍDA DE ÁGUA PLUVIAL EXISTENTE COM TUBULAÇÃO DE 100 MM E  JOELHO 45 DE 100MM, FORNCIDOS E INSTALADOS</t>
  </si>
  <si>
    <t>UN</t>
  </si>
  <si>
    <t>1.2.1.3.</t>
  </si>
  <si>
    <t>Lote 10</t>
  </si>
  <si>
    <t>1.2.1.3.1.</t>
  </si>
  <si>
    <t>1.2.1.3.2.</t>
  </si>
  <si>
    <t>1.2.1.3.3.</t>
  </si>
  <si>
    <t>23</t>
  </si>
  <si>
    <t>ESQUINA de Passeio Público LARGURA 200cm, SEM FLOREIRA, em contrapiso de cimento alisado 6cm e bloco de concreto tipo paver 10x20x6cm, cor GRAFITE, incluindo meio-fio pré-fabricado 15x13x30x100cm, limpeza e compactação de solo, lastro de pedrisco com 5cm, compactação de base, assentamento e rejuntamento com areia,  COM GUIA TÁTIL DIRECIONAL DE 40cm DE LARGURA, EM BLOCOS DE CONCRETO DE 2,5cm CENTRALIZADA  (PRANCHA 36 - DETALHE A)</t>
  </si>
  <si>
    <t>UNIDADE</t>
  </si>
  <si>
    <t>1.2.1.3.4.</t>
  </si>
  <si>
    <t>44</t>
  </si>
  <si>
    <t xml:space="preserve">PLACA COM NOME DAS RUAS </t>
  </si>
  <si>
    <t>1.2.1.4.</t>
  </si>
  <si>
    <t>Lote 11</t>
  </si>
  <si>
    <t>1.2.1.4.1.</t>
  </si>
  <si>
    <t>1.2.1.4.2.</t>
  </si>
  <si>
    <t>1.2.1.4.3.</t>
  </si>
  <si>
    <t>1.2.1.5.</t>
  </si>
  <si>
    <t>Lote 12</t>
  </si>
  <si>
    <t>1.2.1.5.1.</t>
  </si>
  <si>
    <t>1.2.1.5.2.</t>
  </si>
  <si>
    <t>1.2.1.6.</t>
  </si>
  <si>
    <t>Lote 13</t>
  </si>
  <si>
    <t>1.2.1.6.1.</t>
  </si>
  <si>
    <t>1.2.1.6.2.</t>
  </si>
  <si>
    <t>1.2.1.7.</t>
  </si>
  <si>
    <t>Lote 17</t>
  </si>
  <si>
    <t>1.2.1.7.1.</t>
  </si>
  <si>
    <t>1.2.1.7.2.</t>
  </si>
  <si>
    <t>1.2.1.7.3.</t>
  </si>
  <si>
    <t>24</t>
  </si>
  <si>
    <t>RAMPA para acesso a Faixa de Pedestres, em Passeio Público LARGURA 200cm (trecho de 5,5m), SEM FLOREIRAS, em contrapiso de cimento alisado 6cm, incluindo meio-fio pré-fabricado 15x13x30x100cm, limpeza e compactação de solo, lastro de pedrisco com 5cm, compactação de base, assentamento e rejuntamento com areia,  com GUIA TÁTIL CENTRAL em bloco de concreto tipo paver 40x40x2,5cm sobre argamassa de assentamento de 3,5cm (PRANCHA 36 - DETALHE A)</t>
  </si>
  <si>
    <t>1.2.1.7.4.</t>
  </si>
  <si>
    <t>1.2.1.7.5.</t>
  </si>
  <si>
    <t>45</t>
  </si>
  <si>
    <t>REPARO EM POSTE DANIFICADO, SOLDANDO PEDAÇO NOVO E TRATANDO A SOLDA COM GALVANIZAÇÃO A FRIO PARA EVITAR FERRUGEM</t>
  </si>
  <si>
    <t>1.2.1.8.</t>
  </si>
  <si>
    <t>Lote 18</t>
  </si>
  <si>
    <t>1.2.1.8.1.</t>
  </si>
  <si>
    <t>1.2.1.8.2.</t>
  </si>
  <si>
    <t>1.2.1.8.3.</t>
  </si>
  <si>
    <t>1.2.1.8.4.</t>
  </si>
  <si>
    <t>1.2.1.9.</t>
  </si>
  <si>
    <t>Lote 19</t>
  </si>
  <si>
    <t>1.2.1.9.1.</t>
  </si>
  <si>
    <t>1.2.1.9.2.</t>
  </si>
  <si>
    <t>40</t>
  </si>
  <si>
    <t>PLACA DE SINALIZACAO VIARIA QUADRADA L =50 CM, ( PLACA SALIÊNCIA OU LOMBADA A-18)</t>
  </si>
  <si>
    <t>1.2.1.10.</t>
  </si>
  <si>
    <t>Lote 20</t>
  </si>
  <si>
    <t>1.2.1.10.1.</t>
  </si>
  <si>
    <t>1.2.1.10.2.</t>
  </si>
  <si>
    <t>1.2.1.10.3.</t>
  </si>
  <si>
    <t>1.2.1.11.</t>
  </si>
  <si>
    <t>Lote 21</t>
  </si>
  <si>
    <t>1.2.1.11.1.</t>
  </si>
  <si>
    <t>1.2.1.11.2.</t>
  </si>
  <si>
    <t>1.2.1.12.</t>
  </si>
  <si>
    <t>Lote 22</t>
  </si>
  <si>
    <t>1.2.1.12.1.</t>
  </si>
  <si>
    <t>1.2.1.13.</t>
  </si>
  <si>
    <t>Lote 23</t>
  </si>
  <si>
    <t>1.2.1.13.1.</t>
  </si>
  <si>
    <t>1.2.1.13.2.</t>
  </si>
  <si>
    <t>1.2.1.13.3.</t>
  </si>
  <si>
    <t>1.2.1.14.</t>
  </si>
  <si>
    <t>Lote 24</t>
  </si>
  <si>
    <t>1.2.1.14.1.</t>
  </si>
  <si>
    <t>1.2.1.15.</t>
  </si>
  <si>
    <t>Lote 25</t>
  </si>
  <si>
    <t>1.2.1.15.1.</t>
  </si>
  <si>
    <t>1.2.1.15.2.</t>
  </si>
  <si>
    <t>1.2.1.15.3.</t>
  </si>
  <si>
    <t>1.2.1.15.4.</t>
  </si>
  <si>
    <t>37</t>
  </si>
  <si>
    <t>BOCA DE LOBO EM CALÇADA COM MEIO FIO EM CONCRETO PRÉ-MOLDADO TIPO CHAPEU, COM DIMENSÕES DE* 120* X 0,15 X 0,30 M E CAIXA HIDRÁULICA ENTERRADA COM DIMENSÕES INTERNAS CONFORME PROJETO  E TUBO DE PVC PARA CONEXÃO COM BOCA DE LOBO</t>
  </si>
  <si>
    <t>1.2.1.15.5.</t>
  </si>
  <si>
    <t>46</t>
  </si>
  <si>
    <t>REALOCAÇÃO DE PLACA COM NOME DAS RUAS COM RETIRADA</t>
  </si>
  <si>
    <t>1.2.1.15.6.</t>
  </si>
  <si>
    <t>1.2.2.</t>
  </si>
  <si>
    <t>Quadra 03</t>
  </si>
  <si>
    <t>1.2.2.1.</t>
  </si>
  <si>
    <t>Lote 2A</t>
  </si>
  <si>
    <t>1.2.2.1.1.</t>
  </si>
  <si>
    <t>1.2.2.1.2.</t>
  </si>
  <si>
    <t>1.2.2.1.3.</t>
  </si>
  <si>
    <t>1.2.2.1.4.</t>
  </si>
  <si>
    <t>1.2.2.2.</t>
  </si>
  <si>
    <t>Lote 2</t>
  </si>
  <si>
    <t>1.2.2.2.1.</t>
  </si>
  <si>
    <t>1.2.2.2.2.</t>
  </si>
  <si>
    <t>1.2.2.2.3.</t>
  </si>
  <si>
    <t>1.2.2.3.</t>
  </si>
  <si>
    <t>Lote 1</t>
  </si>
  <si>
    <t>1.2.2.3.1.</t>
  </si>
  <si>
    <t>1.2.2.3.2.</t>
  </si>
  <si>
    <t>1.2.2.3.3.</t>
  </si>
  <si>
    <t>1.2.2.3.4.</t>
  </si>
  <si>
    <t>1.2.3.</t>
  </si>
  <si>
    <t>Quadra 06</t>
  </si>
  <si>
    <t>1.2.3.1.</t>
  </si>
  <si>
    <t>Lote 2 e 4</t>
  </si>
  <si>
    <t>1.2.3.1.1.</t>
  </si>
  <si>
    <t>1.2.3.1.2.</t>
  </si>
  <si>
    <t>1.2.3.1.3.</t>
  </si>
  <si>
    <t>41</t>
  </si>
  <si>
    <t>PLACA DE SINALIZACAO VIARIA OCTOGONAL L =25 CM, COM SUPORTE DE ACO GALVANIZADO D = 50 MM E ALTURA = 3 M, INCLUSIVE BASE DE CONCRETO MAGRO (POSTE E PLACA DE PARE)</t>
  </si>
  <si>
    <t>1.2.3.1.4.</t>
  </si>
  <si>
    <t>1.2.3.2.</t>
  </si>
  <si>
    <t>1.2.3.2.1.</t>
  </si>
  <si>
    <t>1.2.3.2.2.</t>
  </si>
  <si>
    <t>1.2.3.2.3.</t>
  </si>
  <si>
    <t>1.2.3.3.</t>
  </si>
  <si>
    <t>Lote 1A</t>
  </si>
  <si>
    <t>1.2.3.3.1.</t>
  </si>
  <si>
    <t>1.2.3.3.2.</t>
  </si>
  <si>
    <t>1.2.3.4.</t>
  </si>
  <si>
    <t>1.2.3.4.1.</t>
  </si>
  <si>
    <t>1.2.3.4.2.</t>
  </si>
  <si>
    <t>1.2.3.4.3.</t>
  </si>
  <si>
    <t>1.2.3.4.4.</t>
  </si>
  <si>
    <t>1.2.3.4.5.</t>
  </si>
  <si>
    <t>42</t>
  </si>
  <si>
    <t>PLACA DE SINALIZACAO VIARIA QUADRADA L =50 CM, COM SUPORTE DE ACO GALVANIZADO D =50 MM E ALTURA = 3 M, INCLUSIVE BASE DE CONCRETO MAGRO ( POSTE E  PLACA SALIÊNCIA OU LOMBADA A-18)</t>
  </si>
  <si>
    <t>1.2.4.</t>
  </si>
  <si>
    <t>Quadra 18</t>
  </si>
  <si>
    <t>1.2.4.1.</t>
  </si>
  <si>
    <t>1.2.4.1.1.</t>
  </si>
  <si>
    <t>1.2.4.1.2.</t>
  </si>
  <si>
    <t>28</t>
  </si>
  <si>
    <t>PASSEIO PÚBLICO LARGURA 250cm, SEM FLOREIRAS,  em contrapiso de cimento alisado 6cm e bloco de concreto tipo paver 10x20x6cm, cor GRAFITE,, incluindo meio-fio pré-fabricado 15x13x30x100cm, limpeza e compactação de solo, lastro de pedrisco com 5cm, compactação de base, assentamento e rejuntamento com areia, COM GUIA TÁTIL DIRECIONAL DE 40cm DE LARGURA, EM BLOCOS DE CONCRETO DE 2,5cm CENTRALIZADA  (PRANCHA 28 - DETALHE A)</t>
  </si>
  <si>
    <t>1.2.4.1.3.</t>
  </si>
  <si>
    <t>29</t>
  </si>
  <si>
    <t>ESQUINA de Passeio Público LARGURA 250cm, SEM FLOREIRA, em contrapiso de cimento alisado 6cm e bloco de concreto tipo paver 10x20x6cm, cor GRAFITE, incluindo meio-fio pré-fabricado 15x13x30x100cm, limpeza e compactação de solo, lastro de pedrisco com 5cm, compactação de base, assentamento e rejuntamento com areia,  COM GUIA TÁTIL DIRECIONAL DE 40cm DE LARGURA, EM BLOCOS DE CONCRETO DE 2,5cm CENTRALIZADA  (PRANCHA 37 - DETALHE B)</t>
  </si>
  <si>
    <t>1.2.4.1.4.</t>
  </si>
  <si>
    <t>30</t>
  </si>
  <si>
    <t>RAMPA para acesso a Faixa de Pedestres, em Passeio Público LARGURA 250cm (trecho de 5,5m), SEM FLOREIRAS, em contrapiso de cimento alisado 6cm e bloco de concreto tipo paver 10x20x6cm, cor GRAFITE, incluindo meio-fio pré-fabricado 15x13x30x100cm, limpeza e compactação de solo, lastro de pedrisco com 5cm, compactação de base, assentamento e rejuntamento com areia,  com GUIA TÁTIL CENTRAL em bloco de concreto tipo paver 40x40x2,5cm sobre argamassa de assentamento de 3,5cm (PRANCHA 37 - DETALHE B)</t>
  </si>
  <si>
    <t>1.2.4.1.5.</t>
  </si>
  <si>
    <t>1.2.4.1.6.</t>
  </si>
  <si>
    <t>1.2.5.</t>
  </si>
  <si>
    <t>Quadra 12</t>
  </si>
  <si>
    <t>1.2.5.1.</t>
  </si>
  <si>
    <t xml:space="preserve">Lote 2 </t>
  </si>
  <si>
    <t>1.2.5.1.1.</t>
  </si>
  <si>
    <t>1.2.5.1.2.</t>
  </si>
  <si>
    <t>1.2.5.1.3.</t>
  </si>
  <si>
    <t>1.2.5.1.4.</t>
  </si>
  <si>
    <t>1.2.5.1.5.</t>
  </si>
  <si>
    <t>1.2.5.1.6.</t>
  </si>
  <si>
    <t>43</t>
  </si>
  <si>
    <t>PLACA COM NOME DAS RUAS INCLUSO POSTE</t>
  </si>
  <si>
    <t>1.2.5.2.</t>
  </si>
  <si>
    <t>1.2.5.2.1.</t>
  </si>
  <si>
    <t>1.2.5.3.</t>
  </si>
  <si>
    <t>1.2.5.3.1.</t>
  </si>
  <si>
    <t>1.2.5.3.2.</t>
  </si>
  <si>
    <t>1.2.5.4.</t>
  </si>
  <si>
    <t>1.2.5.4.1.</t>
  </si>
  <si>
    <t>1.2.5.4.2.</t>
  </si>
  <si>
    <t>1.2.5.4.3.</t>
  </si>
  <si>
    <t>1.2.5.4.4.</t>
  </si>
  <si>
    <t>1.3.</t>
  </si>
  <si>
    <t>LADO IMPAR</t>
  </si>
  <si>
    <t>1.3.1.</t>
  </si>
  <si>
    <t>Quadra 50</t>
  </si>
  <si>
    <t>1.3.1.1.</t>
  </si>
  <si>
    <t>Parte da Chácara 13 e 14</t>
  </si>
  <si>
    <t>1.3.1.1.1.</t>
  </si>
  <si>
    <t>1.3.1.2.</t>
  </si>
  <si>
    <t>Lote 14</t>
  </si>
  <si>
    <t>1.3.1.2.1.</t>
  </si>
  <si>
    <t>1.3.1.2.2.</t>
  </si>
  <si>
    <t>1.3.1.3.</t>
  </si>
  <si>
    <t>1.3.1.3.1.</t>
  </si>
  <si>
    <t>1.3.1.4.</t>
  </si>
  <si>
    <t>1.3.1.4.1.</t>
  </si>
  <si>
    <t>1.3.1.5.</t>
  </si>
  <si>
    <t>1.3.1.5.1.</t>
  </si>
  <si>
    <t>1.3.1.5.2.</t>
  </si>
  <si>
    <t>1.3.1.6.</t>
  </si>
  <si>
    <t>1.3.1.6.1.</t>
  </si>
  <si>
    <t>1.3.1.6.2.</t>
  </si>
  <si>
    <t>1.3.1.7.</t>
  </si>
  <si>
    <t>1.3.1.7.1.</t>
  </si>
  <si>
    <t>1.3.1.7.2.</t>
  </si>
  <si>
    <t>1.3.1.8.</t>
  </si>
  <si>
    <t>1.3.1.8.1.</t>
  </si>
  <si>
    <t>1.3.1.8.2.</t>
  </si>
  <si>
    <t>1.3.1.9.</t>
  </si>
  <si>
    <t>Lote 7</t>
  </si>
  <si>
    <t>1.3.1.9.1.</t>
  </si>
  <si>
    <t>1.3.1.9.2.</t>
  </si>
  <si>
    <t>1.3.1.9.3.</t>
  </si>
  <si>
    <t>1.3.1.9.4.</t>
  </si>
  <si>
    <t>1.3.1.10.</t>
  </si>
  <si>
    <t>1.3.1.10.1.</t>
  </si>
  <si>
    <t>1.3.1.10.2.</t>
  </si>
  <si>
    <t>1.3.1.10.3.</t>
  </si>
  <si>
    <t>1.3.1.10.4.</t>
  </si>
  <si>
    <t>1.3.2.</t>
  </si>
  <si>
    <t>Quadra 02</t>
  </si>
  <si>
    <t>1.3.2.1.</t>
  </si>
  <si>
    <t>1.3.2.1.1.</t>
  </si>
  <si>
    <t>1.3.2.1.2.</t>
  </si>
  <si>
    <t>1.3.2.1.3.</t>
  </si>
  <si>
    <t>1.3.2.1.4.</t>
  </si>
  <si>
    <t>1.3.2.1.5.</t>
  </si>
  <si>
    <t>1.3.2.2.</t>
  </si>
  <si>
    <t>Lote 10A</t>
  </si>
  <si>
    <t>1.3.2.2.1.</t>
  </si>
  <si>
    <t>1.3.2.2.2.</t>
  </si>
  <si>
    <t>1.3.2.3.</t>
  </si>
  <si>
    <t>Lote 9A</t>
  </si>
  <si>
    <t>1.3.2.3.1.</t>
  </si>
  <si>
    <t>1.3.2.3.2.</t>
  </si>
  <si>
    <t>1.3.2.4.</t>
  </si>
  <si>
    <t>1.3.2.4.1.</t>
  </si>
  <si>
    <t>1.3.2.4.2.</t>
  </si>
  <si>
    <t>1.3.2.4.3.</t>
  </si>
  <si>
    <t>1.3.2.4.4.</t>
  </si>
  <si>
    <t>1.3.3.</t>
  </si>
  <si>
    <t>Quadra 07</t>
  </si>
  <si>
    <t>1.3.3.1.</t>
  </si>
  <si>
    <t>1.3.3.1.1.</t>
  </si>
  <si>
    <t>1.3.3.1.2.</t>
  </si>
  <si>
    <t>1.3.3.1.3.</t>
  </si>
  <si>
    <t>1.3.3.1.4.</t>
  </si>
  <si>
    <t>1.3.3.2.</t>
  </si>
  <si>
    <t>1.3.3.2.1.</t>
  </si>
  <si>
    <t>1.3.3.2.2.</t>
  </si>
  <si>
    <t>1.3.3.3.</t>
  </si>
  <si>
    <t>1.3.3.3.1.</t>
  </si>
  <si>
    <t>1.3.3.3.2.</t>
  </si>
  <si>
    <t>1.3.3.4.</t>
  </si>
  <si>
    <t>1.3.3.4.1.</t>
  </si>
  <si>
    <t>1.3.3.4.2.</t>
  </si>
  <si>
    <t>1.3.3.4.3.</t>
  </si>
  <si>
    <t>1.3.3.4.4.</t>
  </si>
  <si>
    <t>1.3.3.4.5.</t>
  </si>
  <si>
    <t>1.3.3.4.6.</t>
  </si>
  <si>
    <t>1.3.4.</t>
  </si>
  <si>
    <t>Quadra 10</t>
  </si>
  <si>
    <t>1.3.4.1.</t>
  </si>
  <si>
    <t>1.3.4.1.1.</t>
  </si>
  <si>
    <t>1.3.4.1.2.</t>
  </si>
  <si>
    <t>1.3.4.1.3.</t>
  </si>
  <si>
    <t>1.3.4.1.4.</t>
  </si>
  <si>
    <t>1.3.4.2.</t>
  </si>
  <si>
    <t>1.3.4.2.1.</t>
  </si>
  <si>
    <t>1.3.4.2.2.</t>
  </si>
  <si>
    <t>1.3.4.3.</t>
  </si>
  <si>
    <t>Lote 5</t>
  </si>
  <si>
    <t>1.3.4.3.1.</t>
  </si>
  <si>
    <t>1.3.4.3.2.</t>
  </si>
  <si>
    <t>1.3.4.4.</t>
  </si>
  <si>
    <t>Lote 3</t>
  </si>
  <si>
    <t>1.3.4.4.1.</t>
  </si>
  <si>
    <t>1.3.4.4.2.</t>
  </si>
  <si>
    <t>1.3.4.5.</t>
  </si>
  <si>
    <t>1.3.4.5.1.</t>
  </si>
  <si>
    <t>1.3.4.5.2.</t>
  </si>
  <si>
    <t>1.3.4.5.3.</t>
  </si>
  <si>
    <t>1.3.4.5.4.</t>
  </si>
  <si>
    <t>1.3.4.5.5.</t>
  </si>
  <si>
    <t>1.3.5.</t>
  </si>
  <si>
    <t>Quadra 13</t>
  </si>
  <si>
    <t>1.3.5.1.</t>
  </si>
  <si>
    <t>1.3.5.1.1.</t>
  </si>
  <si>
    <t>1.3.5.1.2.</t>
  </si>
  <si>
    <t>1.3.5.1.3.</t>
  </si>
  <si>
    <t>1.3.5.2.</t>
  </si>
  <si>
    <t>1.3.5.2.1.</t>
  </si>
  <si>
    <t>1.3.5.2.2.</t>
  </si>
  <si>
    <t>1.3.5.3.</t>
  </si>
  <si>
    <t xml:space="preserve">Trecho remanescente </t>
  </si>
  <si>
    <t>1.3.5.3.1.</t>
  </si>
  <si>
    <t>1.3.5.3.2.</t>
  </si>
  <si>
    <t>34</t>
  </si>
  <si>
    <t>GUARDA-CORPO DE AÇO GALVANIZADO DE 1,10M, MONTANTES TUBULARES DE 1 1/4 ESPAÇADOS DE 1,20M, TRAVESSA SUPERIOR DE  1  1/2,FIXADO COM CHUMBADOR MECÂNICO SOBRE GUIA DE PROTEÇÃO LATERAL COM ALTURA MAIOR OU IGUAL A 15cm</t>
  </si>
  <si>
    <t>1.3.5.3.3.</t>
  </si>
  <si>
    <t>39</t>
  </si>
  <si>
    <t>MURO DE CONTENÇÃO EM PEDRA ARGAMASSADA COM DRENO SUBSUPERFICIAL (SEÇÃO 0,40 X 0,20) CEGO, ENCHIMENTO DE BRITA ENVOLVIDO COM MANTA GEOTÊXTIL, DRENO BARBACÃ COM TUBO PVC 50 MM COM MATERIAL DRENANTE, TUBO DE CONCRETO 400MM , REFORÇO SUPERIOR E INFERIOR AO TUBO DE COM VIGA DE CONCRETO ARMADO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</si>
</sst>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43" fontId="2" fillId="2" borderId="4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A62D-C496-40CE-B41E-ADCEA3BB257A}">
  <dimension ref="A1:J230"/>
  <sheetViews>
    <sheetView tabSelected="1" workbookViewId="0">
      <selection activeCell="J6" sqref="J6"/>
    </sheetView>
  </sheetViews>
  <sheetFormatPr defaultRowHeight="15" x14ac:dyDescent="0.25"/>
  <cols>
    <col min="3" max="3" width="9.140625" style="13"/>
    <col min="4" max="4" width="67" customWidth="1"/>
    <col min="7" max="7" width="14" customWidth="1"/>
    <col min="8" max="8" width="12.5703125" customWidth="1"/>
    <col min="9" max="9" width="15" customWidth="1"/>
    <col min="10" max="10" width="12.1406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3"/>
      <c r="C2" s="3"/>
      <c r="D2" s="3"/>
      <c r="E2" s="3"/>
      <c r="F2" s="3"/>
      <c r="G2" s="3"/>
      <c r="H2" s="3"/>
      <c r="I2" s="3"/>
      <c r="J2" s="4">
        <f>J3</f>
        <v>516010.20999999996</v>
      </c>
    </row>
    <row r="3" spans="1:10" x14ac:dyDescent="0.25">
      <c r="A3" s="5" t="s">
        <v>11</v>
      </c>
      <c r="B3" s="5"/>
      <c r="C3" s="7"/>
      <c r="D3" s="6" t="s">
        <v>12</v>
      </c>
      <c r="E3" s="7"/>
      <c r="F3" s="5"/>
      <c r="G3" s="5"/>
      <c r="H3" s="7"/>
      <c r="I3" s="5"/>
      <c r="J3" s="8">
        <f>SUM(J4,J9,J128)</f>
        <v>516010.20999999996</v>
      </c>
    </row>
    <row r="4" spans="1:10" x14ac:dyDescent="0.25">
      <c r="A4" s="5" t="s">
        <v>13</v>
      </c>
      <c r="B4" s="5"/>
      <c r="C4" s="7"/>
      <c r="D4" s="6" t="s">
        <v>14</v>
      </c>
      <c r="E4" s="7"/>
      <c r="F4" s="5"/>
      <c r="G4" s="5"/>
      <c r="H4" s="7"/>
      <c r="I4" s="5"/>
      <c r="J4" s="8">
        <f>SUM(J5:J8)</f>
        <v>9618.41</v>
      </c>
    </row>
    <row r="5" spans="1:10" ht="30" x14ac:dyDescent="0.25">
      <c r="A5" s="9" t="s">
        <v>15</v>
      </c>
      <c r="B5" s="9" t="s">
        <v>16</v>
      </c>
      <c r="C5" s="11">
        <v>4813</v>
      </c>
      <c r="D5" s="10" t="s">
        <v>17</v>
      </c>
      <c r="E5" s="11" t="s">
        <v>18</v>
      </c>
      <c r="F5" s="9">
        <v>2</v>
      </c>
      <c r="G5" s="9">
        <v>250</v>
      </c>
      <c r="H5" s="11" t="s">
        <v>19</v>
      </c>
      <c r="I5" s="9">
        <f>ROUND(G5*1.263,2)</f>
        <v>315.75</v>
      </c>
      <c r="J5" s="12">
        <f>ROUND(I5*F5,2)</f>
        <v>631.5</v>
      </c>
    </row>
    <row r="6" spans="1:10" ht="45" x14ac:dyDescent="0.25">
      <c r="A6" s="9" t="s">
        <v>20</v>
      </c>
      <c r="B6" s="9" t="s">
        <v>21</v>
      </c>
      <c r="C6" s="11" t="s">
        <v>22</v>
      </c>
      <c r="D6" s="10" t="s">
        <v>23</v>
      </c>
      <c r="E6" s="11" t="s">
        <v>24</v>
      </c>
      <c r="F6" s="9">
        <v>100.25999999999999</v>
      </c>
      <c r="G6" s="9">
        <v>8.94</v>
      </c>
      <c r="H6" s="11" t="s">
        <v>19</v>
      </c>
      <c r="I6" s="9">
        <f>ROUND(G6*1.263,2)</f>
        <v>11.29</v>
      </c>
      <c r="J6" s="12">
        <f>ROUND(I6*F6,2)</f>
        <v>1131.94</v>
      </c>
    </row>
    <row r="7" spans="1:10" ht="30" x14ac:dyDescent="0.25">
      <c r="A7" s="9" t="s">
        <v>25</v>
      </c>
      <c r="B7" s="9" t="s">
        <v>21</v>
      </c>
      <c r="C7" s="11" t="s">
        <v>26</v>
      </c>
      <c r="D7" s="10" t="s">
        <v>27</v>
      </c>
      <c r="E7" s="11" t="s">
        <v>28</v>
      </c>
      <c r="F7" s="9">
        <v>501.30000000000007</v>
      </c>
      <c r="G7" s="9">
        <v>3.06</v>
      </c>
      <c r="H7" s="11" t="s">
        <v>19</v>
      </c>
      <c r="I7" s="9">
        <f>ROUND(G7*1.263,2)</f>
        <v>3.86</v>
      </c>
      <c r="J7" s="12">
        <f>ROUND(I7*F7,2)</f>
        <v>1935.02</v>
      </c>
    </row>
    <row r="8" spans="1:10" ht="30" x14ac:dyDescent="0.25">
      <c r="A8" s="9" t="s">
        <v>29</v>
      </c>
      <c r="B8" s="9" t="s">
        <v>30</v>
      </c>
      <c r="C8" s="11" t="s">
        <v>31</v>
      </c>
      <c r="D8" s="10" t="s">
        <v>32</v>
      </c>
      <c r="E8" s="11" t="s">
        <v>33</v>
      </c>
      <c r="F8" s="9">
        <v>542.12</v>
      </c>
      <c r="G8" s="9">
        <v>8.65</v>
      </c>
      <c r="H8" s="11" t="s">
        <v>19</v>
      </c>
      <c r="I8" s="9">
        <f>ROUND(G8*1.263,2)</f>
        <v>10.92</v>
      </c>
      <c r="J8" s="12">
        <f>ROUND(I8*F8,2)</f>
        <v>5919.95</v>
      </c>
    </row>
    <row r="9" spans="1:10" x14ac:dyDescent="0.25">
      <c r="A9" s="5" t="s">
        <v>34</v>
      </c>
      <c r="B9" s="5"/>
      <c r="C9" s="7"/>
      <c r="D9" s="6" t="s">
        <v>35</v>
      </c>
      <c r="E9" s="7"/>
      <c r="F9" s="5"/>
      <c r="G9" s="5"/>
      <c r="H9" s="7"/>
      <c r="I9" s="5"/>
      <c r="J9" s="8">
        <f>SUM(J10,J68,J83,,J102,J110)</f>
        <v>247477.19999999998</v>
      </c>
    </row>
    <row r="10" spans="1:10" x14ac:dyDescent="0.25">
      <c r="A10" s="5" t="s">
        <v>36</v>
      </c>
      <c r="B10" s="5"/>
      <c r="C10" s="7"/>
      <c r="D10" s="6" t="s">
        <v>37</v>
      </c>
      <c r="E10" s="7"/>
      <c r="F10" s="5"/>
      <c r="G10" s="5"/>
      <c r="H10" s="7"/>
      <c r="I10" s="5"/>
      <c r="J10" s="8">
        <f>SUM(J11,J13,J17,J22,J26,J29,,J32,J38,J43,J46,J50,J53,J55,J59,J61)</f>
        <v>94125.549999999988</v>
      </c>
    </row>
    <row r="11" spans="1:10" x14ac:dyDescent="0.25">
      <c r="A11" s="5" t="s">
        <v>38</v>
      </c>
      <c r="B11" s="5"/>
      <c r="C11" s="7"/>
      <c r="D11" s="6" t="s">
        <v>39</v>
      </c>
      <c r="E11" s="7"/>
      <c r="F11" s="5"/>
      <c r="G11" s="5"/>
      <c r="H11" s="7"/>
      <c r="I11" s="5"/>
      <c r="J11" s="8">
        <f>SUM(J12)</f>
        <v>5576.17</v>
      </c>
    </row>
    <row r="12" spans="1:10" ht="105" x14ac:dyDescent="0.25">
      <c r="A12" s="9" t="s">
        <v>40</v>
      </c>
      <c r="B12" s="9" t="s">
        <v>30</v>
      </c>
      <c r="C12" s="11" t="s">
        <v>41</v>
      </c>
      <c r="D12" s="10" t="s">
        <v>42</v>
      </c>
      <c r="E12" s="11" t="s">
        <v>43</v>
      </c>
      <c r="F12" s="9">
        <v>17</v>
      </c>
      <c r="G12" s="9">
        <v>259.70999999999998</v>
      </c>
      <c r="H12" s="11" t="s">
        <v>19</v>
      </c>
      <c r="I12" s="9">
        <f>ROUND(G12*1.263,2)</f>
        <v>328.01</v>
      </c>
      <c r="J12" s="12">
        <f>ROUND(I12*F12,2)</f>
        <v>5576.17</v>
      </c>
    </row>
    <row r="13" spans="1:10" x14ac:dyDescent="0.25">
      <c r="A13" s="5" t="s">
        <v>44</v>
      </c>
      <c r="B13" s="5"/>
      <c r="C13" s="7"/>
      <c r="D13" s="6" t="s">
        <v>45</v>
      </c>
      <c r="E13" s="7"/>
      <c r="F13" s="5"/>
      <c r="G13" s="5"/>
      <c r="H13" s="7"/>
      <c r="I13" s="5"/>
      <c r="J13" s="8">
        <f>SUM(J14:J16)</f>
        <v>6146.48</v>
      </c>
    </row>
    <row r="14" spans="1:10" ht="45" x14ac:dyDescent="0.25">
      <c r="A14" s="9" t="s">
        <v>46</v>
      </c>
      <c r="B14" s="9" t="s">
        <v>30</v>
      </c>
      <c r="C14" s="11" t="s">
        <v>47</v>
      </c>
      <c r="D14" s="10" t="s">
        <v>48</v>
      </c>
      <c r="E14" s="11" t="s">
        <v>43</v>
      </c>
      <c r="F14" s="9">
        <v>17</v>
      </c>
      <c r="G14" s="9">
        <v>7.29</v>
      </c>
      <c r="H14" s="11" t="s">
        <v>19</v>
      </c>
      <c r="I14" s="9">
        <f>ROUND(G14*1.263,2)</f>
        <v>9.2100000000000009</v>
      </c>
      <c r="J14" s="12">
        <f>ROUND(I14*F14,2)</f>
        <v>156.57</v>
      </c>
    </row>
    <row r="15" spans="1:10" ht="105" x14ac:dyDescent="0.25">
      <c r="A15" s="9" t="s">
        <v>49</v>
      </c>
      <c r="B15" s="9" t="s">
        <v>30</v>
      </c>
      <c r="C15" s="11" t="s">
        <v>41</v>
      </c>
      <c r="D15" s="10" t="s">
        <v>42</v>
      </c>
      <c r="E15" s="11" t="s">
        <v>43</v>
      </c>
      <c r="F15" s="9">
        <v>17</v>
      </c>
      <c r="G15" s="9">
        <v>259.70999999999998</v>
      </c>
      <c r="H15" s="11" t="s">
        <v>19</v>
      </c>
      <c r="I15" s="9">
        <f>ROUND(G15*1.263,2)</f>
        <v>328.01</v>
      </c>
      <c r="J15" s="12">
        <f>ROUND(I15*F15,2)</f>
        <v>5576.17</v>
      </c>
    </row>
    <row r="16" spans="1:10" ht="30" x14ac:dyDescent="0.25">
      <c r="A16" s="9" t="s">
        <v>50</v>
      </c>
      <c r="B16" s="9" t="s">
        <v>30</v>
      </c>
      <c r="C16" s="11" t="s">
        <v>51</v>
      </c>
      <c r="D16" s="10" t="s">
        <v>52</v>
      </c>
      <c r="E16" s="11" t="s">
        <v>53</v>
      </c>
      <c r="F16" s="9">
        <v>2</v>
      </c>
      <c r="G16" s="9">
        <v>163.79</v>
      </c>
      <c r="H16" s="11" t="s">
        <v>19</v>
      </c>
      <c r="I16" s="9">
        <f>ROUND(G16*1.263,2)</f>
        <v>206.87</v>
      </c>
      <c r="J16" s="12">
        <f>ROUND(I16*F16,2)</f>
        <v>413.74</v>
      </c>
    </row>
    <row r="17" spans="1:10" x14ac:dyDescent="0.25">
      <c r="A17" s="5" t="s">
        <v>54</v>
      </c>
      <c r="B17" s="5"/>
      <c r="C17" s="7"/>
      <c r="D17" s="6" t="s">
        <v>55</v>
      </c>
      <c r="E17" s="7"/>
      <c r="F17" s="5"/>
      <c r="G17" s="5"/>
      <c r="H17" s="7"/>
      <c r="I17" s="5"/>
      <c r="J17" s="8">
        <f>SUM(J18:J21)</f>
        <v>6335.26</v>
      </c>
    </row>
    <row r="18" spans="1:10" ht="45" x14ac:dyDescent="0.25">
      <c r="A18" s="9" t="s">
        <v>56</v>
      </c>
      <c r="B18" s="9" t="s">
        <v>30</v>
      </c>
      <c r="C18" s="11" t="s">
        <v>47</v>
      </c>
      <c r="D18" s="10" t="s">
        <v>48</v>
      </c>
      <c r="E18" s="11" t="s">
        <v>43</v>
      </c>
      <c r="F18" s="9">
        <v>17.88</v>
      </c>
      <c r="G18" s="9">
        <v>7.29</v>
      </c>
      <c r="H18" s="11" t="s">
        <v>19</v>
      </c>
      <c r="I18" s="9">
        <f>ROUND(G18*1.263,2)</f>
        <v>9.2100000000000009</v>
      </c>
      <c r="J18" s="12">
        <f>ROUND(I18*F18,2)</f>
        <v>164.67</v>
      </c>
    </row>
    <row r="19" spans="1:10" ht="105" x14ac:dyDescent="0.25">
      <c r="A19" s="9" t="s">
        <v>57</v>
      </c>
      <c r="B19" s="9" t="s">
        <v>30</v>
      </c>
      <c r="C19" s="11" t="s">
        <v>41</v>
      </c>
      <c r="D19" s="10" t="s">
        <v>42</v>
      </c>
      <c r="E19" s="11" t="s">
        <v>43</v>
      </c>
      <c r="F19" s="9">
        <v>16.38</v>
      </c>
      <c r="G19" s="9">
        <v>259.70999999999998</v>
      </c>
      <c r="H19" s="11" t="s">
        <v>19</v>
      </c>
      <c r="I19" s="9">
        <f>ROUND(G19*1.263,2)</f>
        <v>328.01</v>
      </c>
      <c r="J19" s="12">
        <f>ROUND(I19*F19,2)</f>
        <v>5372.8</v>
      </c>
    </row>
    <row r="20" spans="1:10" ht="105" x14ac:dyDescent="0.25">
      <c r="A20" s="9" t="s">
        <v>58</v>
      </c>
      <c r="B20" s="9" t="s">
        <v>30</v>
      </c>
      <c r="C20" s="11" t="s">
        <v>59</v>
      </c>
      <c r="D20" s="10" t="s">
        <v>60</v>
      </c>
      <c r="E20" s="11" t="s">
        <v>61</v>
      </c>
      <c r="F20" s="9">
        <v>1</v>
      </c>
      <c r="G20" s="9">
        <v>545.12</v>
      </c>
      <c r="H20" s="11" t="s">
        <v>19</v>
      </c>
      <c r="I20" s="9">
        <f>ROUND(G20*1.263,2)</f>
        <v>688.49</v>
      </c>
      <c r="J20" s="12">
        <f>ROUND(I20*F20,2)</f>
        <v>688.49</v>
      </c>
    </row>
    <row r="21" spans="1:10" x14ac:dyDescent="0.25">
      <c r="A21" s="9" t="s">
        <v>62</v>
      </c>
      <c r="B21" s="9" t="s">
        <v>30</v>
      </c>
      <c r="C21" s="11" t="s">
        <v>63</v>
      </c>
      <c r="D21" s="10" t="s">
        <v>64</v>
      </c>
      <c r="E21" s="11" t="s">
        <v>53</v>
      </c>
      <c r="F21" s="9">
        <v>1</v>
      </c>
      <c r="G21" s="9">
        <v>86.54</v>
      </c>
      <c r="H21" s="11" t="s">
        <v>19</v>
      </c>
      <c r="I21" s="9">
        <f>ROUND(G21*1.263,2)</f>
        <v>109.3</v>
      </c>
      <c r="J21" s="12">
        <f>ROUND(I21*F21,2)</f>
        <v>109.3</v>
      </c>
    </row>
    <row r="22" spans="1:10" x14ac:dyDescent="0.25">
      <c r="A22" s="5" t="s">
        <v>65</v>
      </c>
      <c r="B22" s="5"/>
      <c r="C22" s="7"/>
      <c r="D22" s="6" t="s">
        <v>66</v>
      </c>
      <c r="E22" s="7"/>
      <c r="F22" s="5"/>
      <c r="G22" s="5"/>
      <c r="H22" s="7"/>
      <c r="I22" s="5"/>
      <c r="J22" s="8">
        <f>SUM(J23:J25)</f>
        <v>5659.44</v>
      </c>
    </row>
    <row r="23" spans="1:10" ht="45" x14ac:dyDescent="0.25">
      <c r="A23" s="9" t="s">
        <v>67</v>
      </c>
      <c r="B23" s="9" t="s">
        <v>30</v>
      </c>
      <c r="C23" s="11" t="s">
        <v>47</v>
      </c>
      <c r="D23" s="10" t="s">
        <v>48</v>
      </c>
      <c r="E23" s="11" t="s">
        <v>43</v>
      </c>
      <c r="F23" s="9">
        <v>16.2</v>
      </c>
      <c r="G23" s="9">
        <v>7.29</v>
      </c>
      <c r="H23" s="11" t="s">
        <v>19</v>
      </c>
      <c r="I23" s="9">
        <f>ROUND(G23*1.263,2)</f>
        <v>9.2100000000000009</v>
      </c>
      <c r="J23" s="12">
        <f>ROUND(I23*F23,2)</f>
        <v>149.19999999999999</v>
      </c>
    </row>
    <row r="24" spans="1:10" ht="105" x14ac:dyDescent="0.25">
      <c r="A24" s="9" t="s">
        <v>68</v>
      </c>
      <c r="B24" s="9" t="s">
        <v>30</v>
      </c>
      <c r="C24" s="11" t="s">
        <v>41</v>
      </c>
      <c r="D24" s="10" t="s">
        <v>42</v>
      </c>
      <c r="E24" s="11" t="s">
        <v>43</v>
      </c>
      <c r="F24" s="9">
        <v>14.7</v>
      </c>
      <c r="G24" s="9">
        <v>259.70999999999998</v>
      </c>
      <c r="H24" s="11" t="s">
        <v>19</v>
      </c>
      <c r="I24" s="9">
        <f>ROUND(G24*1.263,2)</f>
        <v>328.01</v>
      </c>
      <c r="J24" s="12">
        <f>ROUND(I24*F24,2)</f>
        <v>4821.75</v>
      </c>
    </row>
    <row r="25" spans="1:10" ht="105" x14ac:dyDescent="0.25">
      <c r="A25" s="9" t="s">
        <v>69</v>
      </c>
      <c r="B25" s="9" t="s">
        <v>30</v>
      </c>
      <c r="C25" s="11" t="s">
        <v>59</v>
      </c>
      <c r="D25" s="10" t="s">
        <v>60</v>
      </c>
      <c r="E25" s="11" t="s">
        <v>61</v>
      </c>
      <c r="F25" s="9">
        <v>1</v>
      </c>
      <c r="G25" s="9">
        <v>545.12</v>
      </c>
      <c r="H25" s="11" t="s">
        <v>19</v>
      </c>
      <c r="I25" s="9">
        <f>ROUND(G25*1.263,2)</f>
        <v>688.49</v>
      </c>
      <c r="J25" s="12">
        <f>ROUND(I25*F25,2)</f>
        <v>688.49</v>
      </c>
    </row>
    <row r="26" spans="1:10" x14ac:dyDescent="0.25">
      <c r="A26" s="5" t="s">
        <v>70</v>
      </c>
      <c r="B26" s="5"/>
      <c r="C26" s="7"/>
      <c r="D26" s="6" t="s">
        <v>71</v>
      </c>
      <c r="E26" s="7"/>
      <c r="F26" s="5"/>
      <c r="G26" s="5"/>
      <c r="H26" s="7"/>
      <c r="I26" s="5"/>
      <c r="J26" s="8">
        <f>SUM(J27:J28)</f>
        <v>5058.2999999999993</v>
      </c>
    </row>
    <row r="27" spans="1:10" ht="45" x14ac:dyDescent="0.25">
      <c r="A27" s="9" t="s">
        <v>72</v>
      </c>
      <c r="B27" s="9" t="s">
        <v>30</v>
      </c>
      <c r="C27" s="11" t="s">
        <v>47</v>
      </c>
      <c r="D27" s="10" t="s">
        <v>48</v>
      </c>
      <c r="E27" s="11" t="s">
        <v>43</v>
      </c>
      <c r="F27" s="9">
        <v>15</v>
      </c>
      <c r="G27" s="9">
        <v>7.29</v>
      </c>
      <c r="H27" s="11" t="s">
        <v>19</v>
      </c>
      <c r="I27" s="9">
        <f>ROUND(G27*1.263,2)</f>
        <v>9.2100000000000009</v>
      </c>
      <c r="J27" s="12">
        <f>ROUND(I27*F27,2)</f>
        <v>138.15</v>
      </c>
    </row>
    <row r="28" spans="1:10" ht="105" x14ac:dyDescent="0.25">
      <c r="A28" s="9" t="s">
        <v>73</v>
      </c>
      <c r="B28" s="9" t="s">
        <v>30</v>
      </c>
      <c r="C28" s="11" t="s">
        <v>41</v>
      </c>
      <c r="D28" s="10" t="s">
        <v>42</v>
      </c>
      <c r="E28" s="11" t="s">
        <v>43</v>
      </c>
      <c r="F28" s="9">
        <v>15</v>
      </c>
      <c r="G28" s="9">
        <v>259.70999999999998</v>
      </c>
      <c r="H28" s="11" t="s">
        <v>19</v>
      </c>
      <c r="I28" s="9">
        <f>ROUND(G28*1.263,2)</f>
        <v>328.01</v>
      </c>
      <c r="J28" s="12">
        <f>ROUND(I28*F28,2)</f>
        <v>4920.1499999999996</v>
      </c>
    </row>
    <row r="29" spans="1:10" x14ac:dyDescent="0.25">
      <c r="A29" s="5" t="s">
        <v>74</v>
      </c>
      <c r="B29" s="5"/>
      <c r="C29" s="7"/>
      <c r="D29" s="6" t="s">
        <v>75</v>
      </c>
      <c r="E29" s="7"/>
      <c r="F29" s="5"/>
      <c r="G29" s="5"/>
      <c r="H29" s="7"/>
      <c r="I29" s="5"/>
      <c r="J29" s="8">
        <f>SUM(J30:J31)</f>
        <v>5058.2999999999993</v>
      </c>
    </row>
    <row r="30" spans="1:10" ht="45" x14ac:dyDescent="0.25">
      <c r="A30" s="9" t="s">
        <v>76</v>
      </c>
      <c r="B30" s="9" t="s">
        <v>30</v>
      </c>
      <c r="C30" s="11" t="s">
        <v>47</v>
      </c>
      <c r="D30" s="10" t="s">
        <v>48</v>
      </c>
      <c r="E30" s="11" t="s">
        <v>43</v>
      </c>
      <c r="F30" s="9">
        <v>15</v>
      </c>
      <c r="G30" s="9">
        <v>7.29</v>
      </c>
      <c r="H30" s="11" t="s">
        <v>19</v>
      </c>
      <c r="I30" s="9">
        <f>ROUND(G30*1.263,2)</f>
        <v>9.2100000000000009</v>
      </c>
      <c r="J30" s="12">
        <f>ROUND(I30*F30,2)</f>
        <v>138.15</v>
      </c>
    </row>
    <row r="31" spans="1:10" ht="105" x14ac:dyDescent="0.25">
      <c r="A31" s="9" t="s">
        <v>77</v>
      </c>
      <c r="B31" s="9" t="s">
        <v>30</v>
      </c>
      <c r="C31" s="11" t="s">
        <v>41</v>
      </c>
      <c r="D31" s="10" t="s">
        <v>42</v>
      </c>
      <c r="E31" s="11" t="s">
        <v>43</v>
      </c>
      <c r="F31" s="9">
        <v>15</v>
      </c>
      <c r="G31" s="9">
        <v>259.70999999999998</v>
      </c>
      <c r="H31" s="11" t="s">
        <v>19</v>
      </c>
      <c r="I31" s="9">
        <f>ROUND(G31*1.263,2)</f>
        <v>328.01</v>
      </c>
      <c r="J31" s="12">
        <f>ROUND(I31*F31,2)</f>
        <v>4920.1499999999996</v>
      </c>
    </row>
    <row r="32" spans="1:10" x14ac:dyDescent="0.25">
      <c r="A32" s="5" t="s">
        <v>78</v>
      </c>
      <c r="B32" s="5"/>
      <c r="C32" s="7"/>
      <c r="D32" s="6" t="s">
        <v>79</v>
      </c>
      <c r="E32" s="7"/>
      <c r="F32" s="5"/>
      <c r="G32" s="5"/>
      <c r="H32" s="7"/>
      <c r="I32" s="5"/>
      <c r="J32" s="8">
        <f>SUM(J33:J37)</f>
        <v>9750.2799999999988</v>
      </c>
    </row>
    <row r="33" spans="1:10" ht="105" x14ac:dyDescent="0.25">
      <c r="A33" s="9" t="s">
        <v>80</v>
      </c>
      <c r="B33" s="9" t="s">
        <v>30</v>
      </c>
      <c r="C33" s="11" t="s">
        <v>41</v>
      </c>
      <c r="D33" s="10" t="s">
        <v>42</v>
      </c>
      <c r="E33" s="11" t="s">
        <v>43</v>
      </c>
      <c r="F33" s="9">
        <v>22.5</v>
      </c>
      <c r="G33" s="9">
        <v>259.70999999999998</v>
      </c>
      <c r="H33" s="11" t="s">
        <v>19</v>
      </c>
      <c r="I33" s="9">
        <f>ROUND(G33*1.263,2)</f>
        <v>328.01</v>
      </c>
      <c r="J33" s="12">
        <f>ROUND(I33*F33,2)</f>
        <v>7380.23</v>
      </c>
    </row>
    <row r="34" spans="1:10" ht="105" x14ac:dyDescent="0.25">
      <c r="A34" s="9" t="s">
        <v>81</v>
      </c>
      <c r="B34" s="9" t="s">
        <v>30</v>
      </c>
      <c r="C34" s="11" t="s">
        <v>59</v>
      </c>
      <c r="D34" s="10" t="s">
        <v>60</v>
      </c>
      <c r="E34" s="11" t="s">
        <v>61</v>
      </c>
      <c r="F34" s="9">
        <v>1</v>
      </c>
      <c r="G34" s="9">
        <v>545.12</v>
      </c>
      <c r="H34" s="11" t="s">
        <v>19</v>
      </c>
      <c r="I34" s="9">
        <f>ROUND(G34*1.263,2)</f>
        <v>688.49</v>
      </c>
      <c r="J34" s="12">
        <f>ROUND(I34*F34,2)</f>
        <v>688.49</v>
      </c>
    </row>
    <row r="35" spans="1:10" ht="105" x14ac:dyDescent="0.25">
      <c r="A35" s="9" t="s">
        <v>82</v>
      </c>
      <c r="B35" s="9" t="s">
        <v>30</v>
      </c>
      <c r="C35" s="11" t="s">
        <v>83</v>
      </c>
      <c r="D35" s="10" t="s">
        <v>84</v>
      </c>
      <c r="E35" s="11" t="s">
        <v>61</v>
      </c>
      <c r="F35" s="9">
        <v>1</v>
      </c>
      <c r="G35" s="9">
        <v>1193.04</v>
      </c>
      <c r="H35" s="11" t="s">
        <v>19</v>
      </c>
      <c r="I35" s="9">
        <f>ROUND(G35*1.263,2)</f>
        <v>1506.81</v>
      </c>
      <c r="J35" s="12">
        <f>ROUND(I35*F35,2)</f>
        <v>1506.81</v>
      </c>
    </row>
    <row r="36" spans="1:10" x14ac:dyDescent="0.25">
      <c r="A36" s="9" t="s">
        <v>85</v>
      </c>
      <c r="B36" s="9" t="s">
        <v>30</v>
      </c>
      <c r="C36" s="11" t="s">
        <v>63</v>
      </c>
      <c r="D36" s="10" t="s">
        <v>64</v>
      </c>
      <c r="E36" s="11" t="s">
        <v>53</v>
      </c>
      <c r="F36" s="9">
        <v>1</v>
      </c>
      <c r="G36" s="9">
        <v>86.54</v>
      </c>
      <c r="H36" s="11" t="s">
        <v>19</v>
      </c>
      <c r="I36" s="9">
        <f>ROUND(G36*1.263,2)</f>
        <v>109.3</v>
      </c>
      <c r="J36" s="12">
        <f>ROUND(I36*F36,2)</f>
        <v>109.3</v>
      </c>
    </row>
    <row r="37" spans="1:10" ht="45" x14ac:dyDescent="0.25">
      <c r="A37" s="9" t="s">
        <v>86</v>
      </c>
      <c r="B37" s="9" t="s">
        <v>30</v>
      </c>
      <c r="C37" s="11" t="s">
        <v>87</v>
      </c>
      <c r="D37" s="10" t="s">
        <v>88</v>
      </c>
      <c r="E37" s="11" t="s">
        <v>53</v>
      </c>
      <c r="F37" s="9">
        <v>1</v>
      </c>
      <c r="G37" s="9">
        <v>51.82</v>
      </c>
      <c r="H37" s="11" t="s">
        <v>19</v>
      </c>
      <c r="I37" s="9">
        <f>ROUND(G37*1.263,2)</f>
        <v>65.45</v>
      </c>
      <c r="J37" s="12">
        <f>ROUND(I37*F37,2)</f>
        <v>65.45</v>
      </c>
    </row>
    <row r="38" spans="1:10" x14ac:dyDescent="0.25">
      <c r="A38" s="5" t="s">
        <v>89</v>
      </c>
      <c r="B38" s="5"/>
      <c r="C38" s="7"/>
      <c r="D38" s="6" t="s">
        <v>90</v>
      </c>
      <c r="E38" s="7"/>
      <c r="F38" s="5"/>
      <c r="G38" s="5"/>
      <c r="H38" s="7"/>
      <c r="I38" s="5"/>
      <c r="J38" s="8">
        <f>SUM(J39:J42)</f>
        <v>7978.6999999999989</v>
      </c>
    </row>
    <row r="39" spans="1:10" ht="45" x14ac:dyDescent="0.25">
      <c r="A39" s="9" t="s">
        <v>91</v>
      </c>
      <c r="B39" s="9" t="s">
        <v>30</v>
      </c>
      <c r="C39" s="11" t="s">
        <v>47</v>
      </c>
      <c r="D39" s="10" t="s">
        <v>48</v>
      </c>
      <c r="E39" s="11" t="s">
        <v>43</v>
      </c>
      <c r="F39" s="9">
        <v>22.5</v>
      </c>
      <c r="G39" s="9">
        <v>7.29</v>
      </c>
      <c r="H39" s="11" t="s">
        <v>19</v>
      </c>
      <c r="I39" s="9">
        <f>ROUND(G39*1.263,2)</f>
        <v>9.2100000000000009</v>
      </c>
      <c r="J39" s="12">
        <f>ROUND(I39*F39,2)</f>
        <v>207.23</v>
      </c>
    </row>
    <row r="40" spans="1:10" ht="105" x14ac:dyDescent="0.25">
      <c r="A40" s="9" t="s">
        <v>92</v>
      </c>
      <c r="B40" s="9" t="s">
        <v>30</v>
      </c>
      <c r="C40" s="11" t="s">
        <v>41</v>
      </c>
      <c r="D40" s="10" t="s">
        <v>42</v>
      </c>
      <c r="E40" s="11" t="s">
        <v>43</v>
      </c>
      <c r="F40" s="9">
        <v>17</v>
      </c>
      <c r="G40" s="9">
        <v>259.70999999999998</v>
      </c>
      <c r="H40" s="11" t="s">
        <v>19</v>
      </c>
      <c r="I40" s="9">
        <f>ROUND(G40*1.263,2)</f>
        <v>328.01</v>
      </c>
      <c r="J40" s="12">
        <f>ROUND(I40*F40,2)</f>
        <v>5576.17</v>
      </c>
    </row>
    <row r="41" spans="1:10" ht="105" x14ac:dyDescent="0.25">
      <c r="A41" s="9" t="s">
        <v>93</v>
      </c>
      <c r="B41" s="9" t="s">
        <v>30</v>
      </c>
      <c r="C41" s="11" t="s">
        <v>59</v>
      </c>
      <c r="D41" s="10" t="s">
        <v>60</v>
      </c>
      <c r="E41" s="11" t="s">
        <v>61</v>
      </c>
      <c r="F41" s="9">
        <v>1</v>
      </c>
      <c r="G41" s="9">
        <v>545.12</v>
      </c>
      <c r="H41" s="11" t="s">
        <v>19</v>
      </c>
      <c r="I41" s="9">
        <f>ROUND(G41*1.263,2)</f>
        <v>688.49</v>
      </c>
      <c r="J41" s="12">
        <f>ROUND(I41*F41,2)</f>
        <v>688.49</v>
      </c>
    </row>
    <row r="42" spans="1:10" ht="105" x14ac:dyDescent="0.25">
      <c r="A42" s="9" t="s">
        <v>94</v>
      </c>
      <c r="B42" s="9" t="s">
        <v>30</v>
      </c>
      <c r="C42" s="11" t="s">
        <v>83</v>
      </c>
      <c r="D42" s="10" t="s">
        <v>84</v>
      </c>
      <c r="E42" s="11" t="s">
        <v>61</v>
      </c>
      <c r="F42" s="9">
        <v>1</v>
      </c>
      <c r="G42" s="9">
        <v>1193.04</v>
      </c>
      <c r="H42" s="11" t="s">
        <v>19</v>
      </c>
      <c r="I42" s="9">
        <f>ROUND(G42*1.263,2)</f>
        <v>1506.81</v>
      </c>
      <c r="J42" s="12">
        <f>ROUND(I42*F42,2)</f>
        <v>1506.81</v>
      </c>
    </row>
    <row r="43" spans="1:10" x14ac:dyDescent="0.25">
      <c r="A43" s="5" t="s">
        <v>95</v>
      </c>
      <c r="B43" s="5"/>
      <c r="C43" s="7"/>
      <c r="D43" s="6" t="s">
        <v>96</v>
      </c>
      <c r="E43" s="7"/>
      <c r="F43" s="5"/>
      <c r="G43" s="5"/>
      <c r="H43" s="7"/>
      <c r="I43" s="5"/>
      <c r="J43" s="8">
        <f>SUM(J44:J45)</f>
        <v>5599.61</v>
      </c>
    </row>
    <row r="44" spans="1:10" ht="105" x14ac:dyDescent="0.25">
      <c r="A44" s="9" t="s">
        <v>97</v>
      </c>
      <c r="B44" s="9" t="s">
        <v>30</v>
      </c>
      <c r="C44" s="11" t="s">
        <v>41</v>
      </c>
      <c r="D44" s="10" t="s">
        <v>42</v>
      </c>
      <c r="E44" s="11" t="s">
        <v>43</v>
      </c>
      <c r="F44" s="9">
        <v>16.5</v>
      </c>
      <c r="G44" s="9">
        <v>259.70999999999998</v>
      </c>
      <c r="H44" s="11" t="s">
        <v>19</v>
      </c>
      <c r="I44" s="9">
        <f>ROUND(G44*1.263,2)</f>
        <v>328.01</v>
      </c>
      <c r="J44" s="12">
        <f>ROUND(I44*F44,2)</f>
        <v>5412.17</v>
      </c>
    </row>
    <row r="45" spans="1:10" ht="30" x14ac:dyDescent="0.25">
      <c r="A45" s="9" t="s">
        <v>98</v>
      </c>
      <c r="B45" s="9" t="s">
        <v>30</v>
      </c>
      <c r="C45" s="11" t="s">
        <v>99</v>
      </c>
      <c r="D45" s="10" t="s">
        <v>100</v>
      </c>
      <c r="E45" s="11" t="s">
        <v>53</v>
      </c>
      <c r="F45" s="9">
        <v>1</v>
      </c>
      <c r="G45" s="9">
        <v>148.41</v>
      </c>
      <c r="H45" s="11" t="s">
        <v>19</v>
      </c>
      <c r="I45" s="9">
        <f>ROUND(G45*1.263,2)</f>
        <v>187.44</v>
      </c>
      <c r="J45" s="12">
        <f>ROUND(I45*F45,2)</f>
        <v>187.44</v>
      </c>
    </row>
    <row r="46" spans="1:10" x14ac:dyDescent="0.25">
      <c r="A46" s="5" t="s">
        <v>101</v>
      </c>
      <c r="B46" s="5"/>
      <c r="C46" s="7"/>
      <c r="D46" s="6" t="s">
        <v>102</v>
      </c>
      <c r="E46" s="7"/>
      <c r="F46" s="5"/>
      <c r="G46" s="5"/>
      <c r="H46" s="7"/>
      <c r="I46" s="5"/>
      <c r="J46" s="8">
        <f>SUM(J47:J49)</f>
        <v>5771.01</v>
      </c>
    </row>
    <row r="47" spans="1:10" ht="45" x14ac:dyDescent="0.25">
      <c r="A47" s="9" t="s">
        <v>103</v>
      </c>
      <c r="B47" s="9" t="s">
        <v>30</v>
      </c>
      <c r="C47" s="11" t="s">
        <v>47</v>
      </c>
      <c r="D47" s="10" t="s">
        <v>48</v>
      </c>
      <c r="E47" s="11" t="s">
        <v>43</v>
      </c>
      <c r="F47" s="9">
        <v>16.5</v>
      </c>
      <c r="G47" s="9">
        <v>7.29</v>
      </c>
      <c r="H47" s="11" t="s">
        <v>19</v>
      </c>
      <c r="I47" s="9">
        <f>ROUND(G47*1.263,2)</f>
        <v>9.2100000000000009</v>
      </c>
      <c r="J47" s="12">
        <f>ROUND(I47*F47,2)</f>
        <v>151.97</v>
      </c>
    </row>
    <row r="48" spans="1:10" ht="105" x14ac:dyDescent="0.25">
      <c r="A48" s="9" t="s">
        <v>104</v>
      </c>
      <c r="B48" s="9" t="s">
        <v>30</v>
      </c>
      <c r="C48" s="11" t="s">
        <v>41</v>
      </c>
      <c r="D48" s="10" t="s">
        <v>42</v>
      </c>
      <c r="E48" s="11" t="s">
        <v>43</v>
      </c>
      <c r="F48" s="9">
        <v>16.5</v>
      </c>
      <c r="G48" s="9">
        <v>259.70999999999998</v>
      </c>
      <c r="H48" s="11" t="s">
        <v>19</v>
      </c>
      <c r="I48" s="9">
        <f>ROUND(G48*1.263,2)</f>
        <v>328.01</v>
      </c>
      <c r="J48" s="12">
        <f>ROUND(I48*F48,2)</f>
        <v>5412.17</v>
      </c>
    </row>
    <row r="49" spans="1:10" ht="30" x14ac:dyDescent="0.25">
      <c r="A49" s="9" t="s">
        <v>105</v>
      </c>
      <c r="B49" s="9" t="s">
        <v>30</v>
      </c>
      <c r="C49" s="11" t="s">
        <v>51</v>
      </c>
      <c r="D49" s="10" t="s">
        <v>52</v>
      </c>
      <c r="E49" s="11" t="s">
        <v>53</v>
      </c>
      <c r="F49" s="9">
        <v>1</v>
      </c>
      <c r="G49" s="9">
        <v>163.79</v>
      </c>
      <c r="H49" s="11" t="s">
        <v>19</v>
      </c>
      <c r="I49" s="9">
        <f>ROUND(G49*1.263,2)</f>
        <v>206.87</v>
      </c>
      <c r="J49" s="12">
        <f>ROUND(I49*F49,2)</f>
        <v>206.87</v>
      </c>
    </row>
    <row r="50" spans="1:10" x14ac:dyDescent="0.25">
      <c r="A50" s="5" t="s">
        <v>106</v>
      </c>
      <c r="B50" s="5"/>
      <c r="C50" s="7"/>
      <c r="D50" s="6" t="s">
        <v>107</v>
      </c>
      <c r="E50" s="7"/>
      <c r="F50" s="5"/>
      <c r="G50" s="5"/>
      <c r="H50" s="7"/>
      <c r="I50" s="5"/>
      <c r="J50" s="8">
        <f>SUM(J51:J52)</f>
        <v>5114.92</v>
      </c>
    </row>
    <row r="51" spans="1:10" ht="105" x14ac:dyDescent="0.25">
      <c r="A51" s="9" t="s">
        <v>108</v>
      </c>
      <c r="B51" s="9" t="s">
        <v>30</v>
      </c>
      <c r="C51" s="11" t="s">
        <v>41</v>
      </c>
      <c r="D51" s="10" t="s">
        <v>42</v>
      </c>
      <c r="E51" s="11" t="s">
        <v>43</v>
      </c>
      <c r="F51" s="9">
        <v>11</v>
      </c>
      <c r="G51" s="9">
        <v>259.70999999999998</v>
      </c>
      <c r="H51" s="11" t="s">
        <v>19</v>
      </c>
      <c r="I51" s="9">
        <f>ROUND(G51*1.263,2)</f>
        <v>328.01</v>
      </c>
      <c r="J51" s="12">
        <f>ROUND(I51*F51,2)</f>
        <v>3608.11</v>
      </c>
    </row>
    <row r="52" spans="1:10" ht="105" x14ac:dyDescent="0.25">
      <c r="A52" s="9" t="s">
        <v>109</v>
      </c>
      <c r="B52" s="9" t="s">
        <v>30</v>
      </c>
      <c r="C52" s="11" t="s">
        <v>83</v>
      </c>
      <c r="D52" s="10" t="s">
        <v>84</v>
      </c>
      <c r="E52" s="11" t="s">
        <v>61</v>
      </c>
      <c r="F52" s="9">
        <v>1</v>
      </c>
      <c r="G52" s="9">
        <v>1193.04</v>
      </c>
      <c r="H52" s="11" t="s">
        <v>19</v>
      </c>
      <c r="I52" s="9">
        <f>ROUND(G52*1.263,2)</f>
        <v>1506.81</v>
      </c>
      <c r="J52" s="12">
        <f>ROUND(I52*F52,2)</f>
        <v>1506.81</v>
      </c>
    </row>
    <row r="53" spans="1:10" x14ac:dyDescent="0.25">
      <c r="A53" s="5" t="s">
        <v>110</v>
      </c>
      <c r="B53" s="5"/>
      <c r="C53" s="7"/>
      <c r="D53" s="6" t="s">
        <v>111</v>
      </c>
      <c r="E53" s="7"/>
      <c r="F53" s="5"/>
      <c r="G53" s="5"/>
      <c r="H53" s="7"/>
      <c r="I53" s="5"/>
      <c r="J53" s="8">
        <f>SUM(J54)</f>
        <v>5412.17</v>
      </c>
    </row>
    <row r="54" spans="1:10" ht="105" x14ac:dyDescent="0.25">
      <c r="A54" s="9" t="s">
        <v>112</v>
      </c>
      <c r="B54" s="9" t="s">
        <v>30</v>
      </c>
      <c r="C54" s="11" t="s">
        <v>41</v>
      </c>
      <c r="D54" s="10" t="s">
        <v>42</v>
      </c>
      <c r="E54" s="11" t="s">
        <v>43</v>
      </c>
      <c r="F54" s="9">
        <v>16.5</v>
      </c>
      <c r="G54" s="9">
        <v>259.70999999999998</v>
      </c>
      <c r="H54" s="11" t="s">
        <v>19</v>
      </c>
      <c r="I54" s="9">
        <f>ROUND(G54*1.263,2)</f>
        <v>328.01</v>
      </c>
      <c r="J54" s="12">
        <f>ROUND(I54*F54,2)</f>
        <v>5412.17</v>
      </c>
    </row>
    <row r="55" spans="1:10" x14ac:dyDescent="0.25">
      <c r="A55" s="5" t="s">
        <v>113</v>
      </c>
      <c r="B55" s="5"/>
      <c r="C55" s="7"/>
      <c r="D55" s="6" t="s">
        <v>114</v>
      </c>
      <c r="E55" s="7"/>
      <c r="F55" s="5"/>
      <c r="G55" s="5"/>
      <c r="H55" s="7"/>
      <c r="I55" s="5"/>
      <c r="J55" s="8">
        <f>SUM(J56:J58)</f>
        <v>5266.8899999999994</v>
      </c>
    </row>
    <row r="56" spans="1:10" ht="45" x14ac:dyDescent="0.25">
      <c r="A56" s="9" t="s">
        <v>115</v>
      </c>
      <c r="B56" s="9" t="s">
        <v>30</v>
      </c>
      <c r="C56" s="11" t="s">
        <v>47</v>
      </c>
      <c r="D56" s="10" t="s">
        <v>48</v>
      </c>
      <c r="E56" s="11" t="s">
        <v>43</v>
      </c>
      <c r="F56" s="9">
        <v>16.5</v>
      </c>
      <c r="G56" s="9">
        <v>7.29</v>
      </c>
      <c r="H56" s="11" t="s">
        <v>19</v>
      </c>
      <c r="I56" s="9">
        <f>ROUND(G56*1.263,2)</f>
        <v>9.2100000000000009</v>
      </c>
      <c r="J56" s="12">
        <f>ROUND(I56*F56,2)</f>
        <v>151.97</v>
      </c>
    </row>
    <row r="57" spans="1:10" ht="105" x14ac:dyDescent="0.25">
      <c r="A57" s="9" t="s">
        <v>116</v>
      </c>
      <c r="B57" s="9" t="s">
        <v>30</v>
      </c>
      <c r="C57" s="11" t="s">
        <v>41</v>
      </c>
      <c r="D57" s="10" t="s">
        <v>42</v>
      </c>
      <c r="E57" s="11" t="s">
        <v>43</v>
      </c>
      <c r="F57" s="9">
        <v>11</v>
      </c>
      <c r="G57" s="9">
        <v>259.70999999999998</v>
      </c>
      <c r="H57" s="11" t="s">
        <v>19</v>
      </c>
      <c r="I57" s="9">
        <f>ROUND(G57*1.263,2)</f>
        <v>328.01</v>
      </c>
      <c r="J57" s="12">
        <f>ROUND(I57*F57,2)</f>
        <v>3608.11</v>
      </c>
    </row>
    <row r="58" spans="1:10" ht="105" x14ac:dyDescent="0.25">
      <c r="A58" s="9" t="s">
        <v>117</v>
      </c>
      <c r="B58" s="9" t="s">
        <v>30</v>
      </c>
      <c r="C58" s="11" t="s">
        <v>83</v>
      </c>
      <c r="D58" s="10" t="s">
        <v>84</v>
      </c>
      <c r="E58" s="11" t="s">
        <v>61</v>
      </c>
      <c r="F58" s="9">
        <v>1</v>
      </c>
      <c r="G58" s="9">
        <v>1193.04</v>
      </c>
      <c r="H58" s="11" t="s">
        <v>19</v>
      </c>
      <c r="I58" s="9">
        <f>ROUND(G58*1.263,2)</f>
        <v>1506.81</v>
      </c>
      <c r="J58" s="12">
        <f>ROUND(I58*F58,2)</f>
        <v>1506.81</v>
      </c>
    </row>
    <row r="59" spans="1:10" x14ac:dyDescent="0.25">
      <c r="A59" s="5" t="s">
        <v>118</v>
      </c>
      <c r="B59" s="5"/>
      <c r="C59" s="7"/>
      <c r="D59" s="6" t="s">
        <v>119</v>
      </c>
      <c r="E59" s="7"/>
      <c r="F59" s="5"/>
      <c r="G59" s="5"/>
      <c r="H59" s="7"/>
      <c r="I59" s="5"/>
      <c r="J59" s="8">
        <f>SUM(J60)</f>
        <v>5412.17</v>
      </c>
    </row>
    <row r="60" spans="1:10" ht="105" x14ac:dyDescent="0.25">
      <c r="A60" s="9" t="s">
        <v>120</v>
      </c>
      <c r="B60" s="9" t="s">
        <v>30</v>
      </c>
      <c r="C60" s="11" t="s">
        <v>41</v>
      </c>
      <c r="D60" s="10" t="s">
        <v>42</v>
      </c>
      <c r="E60" s="11" t="s">
        <v>43</v>
      </c>
      <c r="F60" s="9">
        <v>16.5</v>
      </c>
      <c r="G60" s="9">
        <v>259.70999999999998</v>
      </c>
      <c r="H60" s="11" t="s">
        <v>19</v>
      </c>
      <c r="I60" s="9">
        <f>ROUND(G60*1.263,2)</f>
        <v>328.01</v>
      </c>
      <c r="J60" s="12">
        <f>ROUND(I60*F60,2)</f>
        <v>5412.17</v>
      </c>
    </row>
    <row r="61" spans="1:10" x14ac:dyDescent="0.25">
      <c r="A61" s="5" t="s">
        <v>121</v>
      </c>
      <c r="B61" s="5"/>
      <c r="C61" s="7"/>
      <c r="D61" s="6" t="s">
        <v>122</v>
      </c>
      <c r="E61" s="7"/>
      <c r="F61" s="5"/>
      <c r="G61" s="5"/>
      <c r="H61" s="7"/>
      <c r="I61" s="5"/>
      <c r="J61" s="8">
        <f>SUM(J62:J67)</f>
        <v>9985.8499999999985</v>
      </c>
    </row>
    <row r="62" spans="1:10" ht="105" x14ac:dyDescent="0.25">
      <c r="A62" s="9" t="s">
        <v>123</v>
      </c>
      <c r="B62" s="9" t="s">
        <v>30</v>
      </c>
      <c r="C62" s="11" t="s">
        <v>41</v>
      </c>
      <c r="D62" s="10" t="s">
        <v>42</v>
      </c>
      <c r="E62" s="11" t="s">
        <v>43</v>
      </c>
      <c r="F62" s="9">
        <v>20.420000000000002</v>
      </c>
      <c r="G62" s="9">
        <v>259.70999999999998</v>
      </c>
      <c r="H62" s="11" t="s">
        <v>19</v>
      </c>
      <c r="I62" s="9">
        <f>ROUND(G62*1.263,2)</f>
        <v>328.01</v>
      </c>
      <c r="J62" s="12">
        <f>ROUND(I62*F62,2)</f>
        <v>6697.96</v>
      </c>
    </row>
    <row r="63" spans="1:10" ht="105" x14ac:dyDescent="0.25">
      <c r="A63" s="9" t="s">
        <v>124</v>
      </c>
      <c r="B63" s="9" t="s">
        <v>30</v>
      </c>
      <c r="C63" s="11" t="s">
        <v>59</v>
      </c>
      <c r="D63" s="10" t="s">
        <v>60</v>
      </c>
      <c r="E63" s="11" t="s">
        <v>61</v>
      </c>
      <c r="F63" s="9">
        <v>1</v>
      </c>
      <c r="G63" s="9">
        <v>545.12</v>
      </c>
      <c r="H63" s="11" t="s">
        <v>19</v>
      </c>
      <c r="I63" s="9">
        <f>ROUND(G63*1.263,2)</f>
        <v>688.49</v>
      </c>
      <c r="J63" s="12">
        <f>ROUND(I63*F63,2)</f>
        <v>688.49</v>
      </c>
    </row>
    <row r="64" spans="1:10" ht="105" x14ac:dyDescent="0.25">
      <c r="A64" s="9" t="s">
        <v>125</v>
      </c>
      <c r="B64" s="9" t="s">
        <v>30</v>
      </c>
      <c r="C64" s="11" t="s">
        <v>83</v>
      </c>
      <c r="D64" s="10" t="s">
        <v>84</v>
      </c>
      <c r="E64" s="11" t="s">
        <v>61</v>
      </c>
      <c r="F64" s="9">
        <v>1</v>
      </c>
      <c r="G64" s="9">
        <v>1193.04</v>
      </c>
      <c r="H64" s="11" t="s">
        <v>19</v>
      </c>
      <c r="I64" s="9">
        <f>ROUND(G64*1.263,2)</f>
        <v>1506.81</v>
      </c>
      <c r="J64" s="12">
        <f>ROUND(I64*F64,2)</f>
        <v>1506.81</v>
      </c>
    </row>
    <row r="65" spans="1:10" ht="60" x14ac:dyDescent="0.25">
      <c r="A65" s="9" t="s">
        <v>126</v>
      </c>
      <c r="B65" s="9" t="s">
        <v>30</v>
      </c>
      <c r="C65" s="11" t="s">
        <v>127</v>
      </c>
      <c r="D65" s="10" t="s">
        <v>128</v>
      </c>
      <c r="E65" s="11" t="s">
        <v>53</v>
      </c>
      <c r="F65" s="9">
        <v>1</v>
      </c>
      <c r="G65" s="9">
        <v>588.73</v>
      </c>
      <c r="H65" s="11" t="s">
        <v>19</v>
      </c>
      <c r="I65" s="9">
        <f>ROUND(G65*1.263,2)</f>
        <v>743.57</v>
      </c>
      <c r="J65" s="12">
        <f>ROUND(I65*F65,2)</f>
        <v>743.57</v>
      </c>
    </row>
    <row r="66" spans="1:10" x14ac:dyDescent="0.25">
      <c r="A66" s="9" t="s">
        <v>129</v>
      </c>
      <c r="B66" s="9" t="s">
        <v>30</v>
      </c>
      <c r="C66" s="11" t="s">
        <v>130</v>
      </c>
      <c r="D66" s="10" t="s">
        <v>131</v>
      </c>
      <c r="E66" s="11" t="s">
        <v>53</v>
      </c>
      <c r="F66" s="9">
        <v>1</v>
      </c>
      <c r="G66" s="9">
        <v>189.8</v>
      </c>
      <c r="H66" s="11" t="s">
        <v>19</v>
      </c>
      <c r="I66" s="9">
        <f>ROUND(G66*1.263,2)</f>
        <v>239.72</v>
      </c>
      <c r="J66" s="12">
        <f>ROUND(I66*F66,2)</f>
        <v>239.72</v>
      </c>
    </row>
    <row r="67" spans="1:10" x14ac:dyDescent="0.25">
      <c r="A67" s="9" t="s">
        <v>132</v>
      </c>
      <c r="B67" s="9" t="s">
        <v>30</v>
      </c>
      <c r="C67" s="11" t="s">
        <v>63</v>
      </c>
      <c r="D67" s="10" t="s">
        <v>64</v>
      </c>
      <c r="E67" s="11" t="s">
        <v>53</v>
      </c>
      <c r="F67" s="9">
        <v>1</v>
      </c>
      <c r="G67" s="9">
        <v>86.54</v>
      </c>
      <c r="H67" s="11" t="s">
        <v>19</v>
      </c>
      <c r="I67" s="9">
        <f>ROUND(G67*1.263,2)</f>
        <v>109.3</v>
      </c>
      <c r="J67" s="12">
        <f>ROUND(I67*F67,2)</f>
        <v>109.3</v>
      </c>
    </row>
    <row r="68" spans="1:10" x14ac:dyDescent="0.25">
      <c r="A68" s="5" t="s">
        <v>133</v>
      </c>
      <c r="B68" s="5"/>
      <c r="C68" s="7"/>
      <c r="D68" s="6" t="s">
        <v>134</v>
      </c>
      <c r="E68" s="7"/>
      <c r="F68" s="5"/>
      <c r="G68" s="5"/>
      <c r="H68" s="7"/>
      <c r="I68" s="5"/>
      <c r="J68" s="8">
        <f>SUM(J69,J74,J78)</f>
        <v>34388.849999999991</v>
      </c>
    </row>
    <row r="69" spans="1:10" x14ac:dyDescent="0.25">
      <c r="A69" s="5" t="s">
        <v>135</v>
      </c>
      <c r="B69" s="5"/>
      <c r="C69" s="7"/>
      <c r="D69" s="6" t="s">
        <v>136</v>
      </c>
      <c r="E69" s="7"/>
      <c r="F69" s="5"/>
      <c r="G69" s="5"/>
      <c r="H69" s="7"/>
      <c r="I69" s="5"/>
      <c r="J69" s="8">
        <f>SUM(J70:J73)</f>
        <v>12212.369999999999</v>
      </c>
    </row>
    <row r="70" spans="1:10" ht="45" x14ac:dyDescent="0.25">
      <c r="A70" s="9" t="s">
        <v>137</v>
      </c>
      <c r="B70" s="9" t="s">
        <v>30</v>
      </c>
      <c r="C70" s="11" t="s">
        <v>47</v>
      </c>
      <c r="D70" s="10" t="s">
        <v>48</v>
      </c>
      <c r="E70" s="11" t="s">
        <v>43</v>
      </c>
      <c r="F70" s="9">
        <v>37</v>
      </c>
      <c r="G70" s="9">
        <v>7.29</v>
      </c>
      <c r="H70" s="11" t="s">
        <v>19</v>
      </c>
      <c r="I70" s="9">
        <f>ROUND(G70*1.263,2)</f>
        <v>9.2100000000000009</v>
      </c>
      <c r="J70" s="12">
        <f>ROUND(I70*F70,2)</f>
        <v>340.77</v>
      </c>
    </row>
    <row r="71" spans="1:10" ht="105" x14ac:dyDescent="0.25">
      <c r="A71" s="9" t="s">
        <v>138</v>
      </c>
      <c r="B71" s="9" t="s">
        <v>30</v>
      </c>
      <c r="C71" s="11" t="s">
        <v>41</v>
      </c>
      <c r="D71" s="10" t="s">
        <v>42</v>
      </c>
      <c r="E71" s="11" t="s">
        <v>43</v>
      </c>
      <c r="F71" s="9">
        <v>29.5</v>
      </c>
      <c r="G71" s="9">
        <v>259.70999999999998</v>
      </c>
      <c r="H71" s="11" t="s">
        <v>19</v>
      </c>
      <c r="I71" s="9">
        <f>ROUND(G71*1.263,2)</f>
        <v>328.01</v>
      </c>
      <c r="J71" s="12">
        <f>ROUND(I71*F71,2)</f>
        <v>9676.2999999999993</v>
      </c>
    </row>
    <row r="72" spans="1:10" ht="105" x14ac:dyDescent="0.25">
      <c r="A72" s="9" t="s">
        <v>139</v>
      </c>
      <c r="B72" s="9" t="s">
        <v>30</v>
      </c>
      <c r="C72" s="11" t="s">
        <v>59</v>
      </c>
      <c r="D72" s="10" t="s">
        <v>60</v>
      </c>
      <c r="E72" s="11" t="s">
        <v>61</v>
      </c>
      <c r="F72" s="9">
        <v>1</v>
      </c>
      <c r="G72" s="9">
        <v>545.12</v>
      </c>
      <c r="H72" s="11" t="s">
        <v>19</v>
      </c>
      <c r="I72" s="9">
        <f>ROUND(G72*1.263,2)</f>
        <v>688.49</v>
      </c>
      <c r="J72" s="12">
        <f>ROUND(I72*F72,2)</f>
        <v>688.49</v>
      </c>
    </row>
    <row r="73" spans="1:10" ht="105" x14ac:dyDescent="0.25">
      <c r="A73" s="9" t="s">
        <v>140</v>
      </c>
      <c r="B73" s="9" t="s">
        <v>30</v>
      </c>
      <c r="C73" s="11" t="s">
        <v>83</v>
      </c>
      <c r="D73" s="10" t="s">
        <v>84</v>
      </c>
      <c r="E73" s="11" t="s">
        <v>61</v>
      </c>
      <c r="F73" s="9">
        <v>1</v>
      </c>
      <c r="G73" s="9">
        <v>1193.04</v>
      </c>
      <c r="H73" s="11" t="s">
        <v>19</v>
      </c>
      <c r="I73" s="9">
        <f>ROUND(G73*1.263,2)</f>
        <v>1506.81</v>
      </c>
      <c r="J73" s="12">
        <f>ROUND(I73*F73,2)</f>
        <v>1506.81</v>
      </c>
    </row>
    <row r="74" spans="1:10" x14ac:dyDescent="0.25">
      <c r="A74" s="5" t="s">
        <v>141</v>
      </c>
      <c r="B74" s="5"/>
      <c r="C74" s="7"/>
      <c r="D74" s="6" t="s">
        <v>142</v>
      </c>
      <c r="E74" s="7"/>
      <c r="F74" s="5"/>
      <c r="G74" s="5"/>
      <c r="H74" s="7"/>
      <c r="I74" s="5"/>
      <c r="J74" s="8">
        <f>SUM(J75:J77)</f>
        <v>5265.1699999999992</v>
      </c>
    </row>
    <row r="75" spans="1:10" ht="45" x14ac:dyDescent="0.25">
      <c r="A75" s="9" t="s">
        <v>143</v>
      </c>
      <c r="B75" s="9" t="s">
        <v>30</v>
      </c>
      <c r="C75" s="11" t="s">
        <v>47</v>
      </c>
      <c r="D75" s="10" t="s">
        <v>48</v>
      </c>
      <c r="E75" s="11" t="s">
        <v>43</v>
      </c>
      <c r="F75" s="9">
        <v>15</v>
      </c>
      <c r="G75" s="9">
        <v>7.29</v>
      </c>
      <c r="H75" s="11" t="s">
        <v>19</v>
      </c>
      <c r="I75" s="9">
        <f>ROUND(G75*1.263,2)</f>
        <v>9.2100000000000009</v>
      </c>
      <c r="J75" s="12">
        <f>ROUND(I75*F75,2)</f>
        <v>138.15</v>
      </c>
    </row>
    <row r="76" spans="1:10" ht="105" x14ac:dyDescent="0.25">
      <c r="A76" s="9" t="s">
        <v>144</v>
      </c>
      <c r="B76" s="9" t="s">
        <v>30</v>
      </c>
      <c r="C76" s="11" t="s">
        <v>41</v>
      </c>
      <c r="D76" s="10" t="s">
        <v>42</v>
      </c>
      <c r="E76" s="11" t="s">
        <v>43</v>
      </c>
      <c r="F76" s="9">
        <v>15</v>
      </c>
      <c r="G76" s="9">
        <v>259.70999999999998</v>
      </c>
      <c r="H76" s="11" t="s">
        <v>19</v>
      </c>
      <c r="I76" s="9">
        <f>ROUND(G76*1.263,2)</f>
        <v>328.01</v>
      </c>
      <c r="J76" s="12">
        <f>ROUND(I76*F76,2)</f>
        <v>4920.1499999999996</v>
      </c>
    </row>
    <row r="77" spans="1:10" ht="30" x14ac:dyDescent="0.25">
      <c r="A77" s="9" t="s">
        <v>145</v>
      </c>
      <c r="B77" s="9" t="s">
        <v>30</v>
      </c>
      <c r="C77" s="11" t="s">
        <v>51</v>
      </c>
      <c r="D77" s="10" t="s">
        <v>52</v>
      </c>
      <c r="E77" s="11" t="s">
        <v>53</v>
      </c>
      <c r="F77" s="9">
        <v>1</v>
      </c>
      <c r="G77" s="9">
        <v>163.79</v>
      </c>
      <c r="H77" s="11" t="s">
        <v>19</v>
      </c>
      <c r="I77" s="9">
        <f>ROUND(G77*1.263,2)</f>
        <v>206.87</v>
      </c>
      <c r="J77" s="12">
        <f>ROUND(I77*F77,2)</f>
        <v>206.87</v>
      </c>
    </row>
    <row r="78" spans="1:10" x14ac:dyDescent="0.25">
      <c r="A78" s="5" t="s">
        <v>146</v>
      </c>
      <c r="B78" s="5"/>
      <c r="C78" s="7"/>
      <c r="D78" s="6" t="s">
        <v>147</v>
      </c>
      <c r="E78" s="7"/>
      <c r="F78" s="5"/>
      <c r="G78" s="5"/>
      <c r="H78" s="7"/>
      <c r="I78" s="5"/>
      <c r="J78" s="8">
        <f>SUM(J79:J82)</f>
        <v>16911.309999999998</v>
      </c>
    </row>
    <row r="79" spans="1:10" ht="105" x14ac:dyDescent="0.25">
      <c r="A79" s="9" t="s">
        <v>148</v>
      </c>
      <c r="B79" s="9" t="s">
        <v>30</v>
      </c>
      <c r="C79" s="11" t="s">
        <v>41</v>
      </c>
      <c r="D79" s="10" t="s">
        <v>42</v>
      </c>
      <c r="E79" s="11" t="s">
        <v>43</v>
      </c>
      <c r="F79" s="9">
        <v>44.5</v>
      </c>
      <c r="G79" s="9">
        <v>259.70999999999998</v>
      </c>
      <c r="H79" s="11" t="s">
        <v>19</v>
      </c>
      <c r="I79" s="9">
        <f>ROUND(G79*1.263,2)</f>
        <v>328.01</v>
      </c>
      <c r="J79" s="12">
        <f>ROUND(I79*F79,2)</f>
        <v>14596.45</v>
      </c>
    </row>
    <row r="80" spans="1:10" ht="105" x14ac:dyDescent="0.25">
      <c r="A80" s="9" t="s">
        <v>149</v>
      </c>
      <c r="B80" s="9" t="s">
        <v>30</v>
      </c>
      <c r="C80" s="11" t="s">
        <v>83</v>
      </c>
      <c r="D80" s="10" t="s">
        <v>84</v>
      </c>
      <c r="E80" s="11" t="s">
        <v>61</v>
      </c>
      <c r="F80" s="9">
        <v>1</v>
      </c>
      <c r="G80" s="9">
        <v>1193.04</v>
      </c>
      <c r="H80" s="11" t="s">
        <v>19</v>
      </c>
      <c r="I80" s="9">
        <f>ROUND(G80*1.263,2)</f>
        <v>1506.81</v>
      </c>
      <c r="J80" s="12">
        <f>ROUND(I80*F80,2)</f>
        <v>1506.81</v>
      </c>
    </row>
    <row r="81" spans="1:10" ht="30" x14ac:dyDescent="0.25">
      <c r="A81" s="9" t="s">
        <v>150</v>
      </c>
      <c r="B81" s="9" t="s">
        <v>30</v>
      </c>
      <c r="C81" s="11" t="s">
        <v>51</v>
      </c>
      <c r="D81" s="10" t="s">
        <v>52</v>
      </c>
      <c r="E81" s="11" t="s">
        <v>53</v>
      </c>
      <c r="F81" s="9">
        <v>3</v>
      </c>
      <c r="G81" s="9">
        <v>163.79</v>
      </c>
      <c r="H81" s="11" t="s">
        <v>19</v>
      </c>
      <c r="I81" s="9">
        <f>ROUND(G81*1.263,2)</f>
        <v>206.87</v>
      </c>
      <c r="J81" s="12">
        <f>ROUND(I81*F81,2)</f>
        <v>620.61</v>
      </c>
    </row>
    <row r="82" spans="1:10" ht="30" x14ac:dyDescent="0.25">
      <c r="A82" s="9" t="s">
        <v>151</v>
      </c>
      <c r="B82" s="9" t="s">
        <v>30</v>
      </c>
      <c r="C82" s="11" t="s">
        <v>99</v>
      </c>
      <c r="D82" s="10" t="s">
        <v>100</v>
      </c>
      <c r="E82" s="11" t="s">
        <v>53</v>
      </c>
      <c r="F82" s="9">
        <v>1</v>
      </c>
      <c r="G82" s="9">
        <v>148.41</v>
      </c>
      <c r="H82" s="11" t="s">
        <v>19</v>
      </c>
      <c r="I82" s="9">
        <f>ROUND(G82*1.263,2)</f>
        <v>187.44</v>
      </c>
      <c r="J82" s="12">
        <f>ROUND(I82*F82,2)</f>
        <v>187.44</v>
      </c>
    </row>
    <row r="83" spans="1:10" x14ac:dyDescent="0.25">
      <c r="A83" s="5" t="s">
        <v>152</v>
      </c>
      <c r="B83" s="5"/>
      <c r="C83" s="7"/>
      <c r="D83" s="6" t="s">
        <v>153</v>
      </c>
      <c r="E83" s="7"/>
      <c r="F83" s="5"/>
      <c r="G83" s="5"/>
      <c r="H83" s="7"/>
      <c r="I83" s="5"/>
      <c r="J83" s="8">
        <f>SUM(J84,J89,J93,J96)</f>
        <v>34963.360000000001</v>
      </c>
    </row>
    <row r="84" spans="1:10" x14ac:dyDescent="0.25">
      <c r="A84" s="5" t="s">
        <v>154</v>
      </c>
      <c r="B84" s="5"/>
      <c r="C84" s="7"/>
      <c r="D84" s="6" t="s">
        <v>155</v>
      </c>
      <c r="E84" s="7"/>
      <c r="F84" s="5"/>
      <c r="G84" s="5"/>
      <c r="H84" s="7"/>
      <c r="I84" s="5"/>
      <c r="J84" s="8">
        <f>SUM(J85:J88)</f>
        <v>8399.8599999999988</v>
      </c>
    </row>
    <row r="85" spans="1:10" ht="105" x14ac:dyDescent="0.25">
      <c r="A85" s="9" t="s">
        <v>156</v>
      </c>
      <c r="B85" s="9" t="s">
        <v>30</v>
      </c>
      <c r="C85" s="11" t="s">
        <v>41</v>
      </c>
      <c r="D85" s="10" t="s">
        <v>42</v>
      </c>
      <c r="E85" s="11" t="s">
        <v>43</v>
      </c>
      <c r="F85" s="9">
        <v>19.5</v>
      </c>
      <c r="G85" s="9">
        <v>259.70999999999998</v>
      </c>
      <c r="H85" s="11" t="s">
        <v>19</v>
      </c>
      <c r="I85" s="9">
        <f>ROUND(G85*1.263,2)</f>
        <v>328.01</v>
      </c>
      <c r="J85" s="12">
        <f>ROUND(I85*F85,2)</f>
        <v>6396.2</v>
      </c>
    </row>
    <row r="86" spans="1:10" ht="105" x14ac:dyDescent="0.25">
      <c r="A86" s="9" t="s">
        <v>157</v>
      </c>
      <c r="B86" s="9" t="s">
        <v>30</v>
      </c>
      <c r="C86" s="11" t="s">
        <v>83</v>
      </c>
      <c r="D86" s="10" t="s">
        <v>84</v>
      </c>
      <c r="E86" s="11" t="s">
        <v>61</v>
      </c>
      <c r="F86" s="9">
        <v>1</v>
      </c>
      <c r="G86" s="9">
        <v>1193.04</v>
      </c>
      <c r="H86" s="11" t="s">
        <v>19</v>
      </c>
      <c r="I86" s="9">
        <f>ROUND(G86*1.263,2)</f>
        <v>1506.81</v>
      </c>
      <c r="J86" s="12">
        <f>ROUND(I86*F86,2)</f>
        <v>1506.81</v>
      </c>
    </row>
    <row r="87" spans="1:10" ht="45" x14ac:dyDescent="0.25">
      <c r="A87" s="9" t="s">
        <v>158</v>
      </c>
      <c r="B87" s="9" t="s">
        <v>30</v>
      </c>
      <c r="C87" s="11" t="s">
        <v>159</v>
      </c>
      <c r="D87" s="10" t="s">
        <v>160</v>
      </c>
      <c r="E87" s="11" t="s">
        <v>53</v>
      </c>
      <c r="F87" s="9">
        <v>1</v>
      </c>
      <c r="G87" s="9">
        <v>306.85000000000002</v>
      </c>
      <c r="H87" s="11" t="s">
        <v>19</v>
      </c>
      <c r="I87" s="9">
        <f>ROUND(G87*1.263,2)</f>
        <v>387.55</v>
      </c>
      <c r="J87" s="12">
        <f>ROUND(I87*F87,2)</f>
        <v>387.55</v>
      </c>
    </row>
    <row r="88" spans="1:10" x14ac:dyDescent="0.25">
      <c r="A88" s="9" t="s">
        <v>161</v>
      </c>
      <c r="B88" s="9" t="s">
        <v>30</v>
      </c>
      <c r="C88" s="11" t="s">
        <v>63</v>
      </c>
      <c r="D88" s="10" t="s">
        <v>64</v>
      </c>
      <c r="E88" s="11" t="s">
        <v>53</v>
      </c>
      <c r="F88" s="9">
        <v>1</v>
      </c>
      <c r="G88" s="9">
        <v>86.54</v>
      </c>
      <c r="H88" s="11" t="s">
        <v>19</v>
      </c>
      <c r="I88" s="9">
        <f>ROUND(G88*1.263,2)</f>
        <v>109.3</v>
      </c>
      <c r="J88" s="12">
        <f>ROUND(I88*F88,2)</f>
        <v>109.3</v>
      </c>
    </row>
    <row r="89" spans="1:10" x14ac:dyDescent="0.25">
      <c r="A89" s="5" t="s">
        <v>162</v>
      </c>
      <c r="B89" s="5"/>
      <c r="C89" s="7"/>
      <c r="D89" s="6" t="s">
        <v>155</v>
      </c>
      <c r="E89" s="7"/>
      <c r="F89" s="5"/>
      <c r="G89" s="5"/>
      <c r="H89" s="7"/>
      <c r="I89" s="5"/>
      <c r="J89" s="8">
        <f>SUM(J90:J92)</f>
        <v>8844.24</v>
      </c>
    </row>
    <row r="90" spans="1:10" ht="45" x14ac:dyDescent="0.25">
      <c r="A90" s="9" t="s">
        <v>163</v>
      </c>
      <c r="B90" s="9" t="s">
        <v>30</v>
      </c>
      <c r="C90" s="11" t="s">
        <v>47</v>
      </c>
      <c r="D90" s="10" t="s">
        <v>48</v>
      </c>
      <c r="E90" s="11" t="s">
        <v>43</v>
      </c>
      <c r="F90" s="9">
        <v>25</v>
      </c>
      <c r="G90" s="9">
        <v>7.29</v>
      </c>
      <c r="H90" s="11" t="s">
        <v>19</v>
      </c>
      <c r="I90" s="9">
        <f>ROUND(G90*1.263,2)</f>
        <v>9.2100000000000009</v>
      </c>
      <c r="J90" s="12">
        <f>ROUND(I90*F90,2)</f>
        <v>230.25</v>
      </c>
    </row>
    <row r="91" spans="1:10" ht="105" x14ac:dyDescent="0.25">
      <c r="A91" s="9" t="s">
        <v>164</v>
      </c>
      <c r="B91" s="9" t="s">
        <v>30</v>
      </c>
      <c r="C91" s="11" t="s">
        <v>41</v>
      </c>
      <c r="D91" s="10" t="s">
        <v>42</v>
      </c>
      <c r="E91" s="11" t="s">
        <v>43</v>
      </c>
      <c r="F91" s="9">
        <v>25</v>
      </c>
      <c r="G91" s="9">
        <v>259.70999999999998</v>
      </c>
      <c r="H91" s="11" t="s">
        <v>19</v>
      </c>
      <c r="I91" s="9">
        <f>ROUND(G91*1.263,2)</f>
        <v>328.01</v>
      </c>
      <c r="J91" s="12">
        <f>ROUND(I91*F91,2)</f>
        <v>8200.25</v>
      </c>
    </row>
    <row r="92" spans="1:10" ht="30" x14ac:dyDescent="0.25">
      <c r="A92" s="9" t="s">
        <v>165</v>
      </c>
      <c r="B92" s="9" t="s">
        <v>30</v>
      </c>
      <c r="C92" s="11" t="s">
        <v>51</v>
      </c>
      <c r="D92" s="10" t="s">
        <v>52</v>
      </c>
      <c r="E92" s="11" t="s">
        <v>53</v>
      </c>
      <c r="F92" s="9">
        <v>2</v>
      </c>
      <c r="G92" s="9">
        <v>163.79</v>
      </c>
      <c r="H92" s="11" t="s">
        <v>19</v>
      </c>
      <c r="I92" s="9">
        <f>ROUND(G92*1.263,2)</f>
        <v>206.87</v>
      </c>
      <c r="J92" s="12">
        <f>ROUND(I92*F92,2)</f>
        <v>413.74</v>
      </c>
    </row>
    <row r="93" spans="1:10" x14ac:dyDescent="0.25">
      <c r="A93" s="5" t="s">
        <v>166</v>
      </c>
      <c r="B93" s="5"/>
      <c r="C93" s="7"/>
      <c r="D93" s="6" t="s">
        <v>167</v>
      </c>
      <c r="E93" s="7"/>
      <c r="F93" s="5"/>
      <c r="G93" s="5"/>
      <c r="H93" s="7"/>
      <c r="I93" s="5"/>
      <c r="J93" s="8">
        <f>SUM(J94:J95)</f>
        <v>8430.5</v>
      </c>
    </row>
    <row r="94" spans="1:10" ht="45" x14ac:dyDescent="0.25">
      <c r="A94" s="9" t="s">
        <v>168</v>
      </c>
      <c r="B94" s="9" t="s">
        <v>30</v>
      </c>
      <c r="C94" s="11" t="s">
        <v>47</v>
      </c>
      <c r="D94" s="10" t="s">
        <v>48</v>
      </c>
      <c r="E94" s="11" t="s">
        <v>43</v>
      </c>
      <c r="F94" s="9">
        <v>25</v>
      </c>
      <c r="G94" s="9">
        <v>7.29</v>
      </c>
      <c r="H94" s="11" t="s">
        <v>19</v>
      </c>
      <c r="I94" s="9">
        <f>ROUND(G94*1.263,2)</f>
        <v>9.2100000000000009</v>
      </c>
      <c r="J94" s="12">
        <f>ROUND(I94*F94,2)</f>
        <v>230.25</v>
      </c>
    </row>
    <row r="95" spans="1:10" ht="105" x14ac:dyDescent="0.25">
      <c r="A95" s="9" t="s">
        <v>169</v>
      </c>
      <c r="B95" s="9" t="s">
        <v>30</v>
      </c>
      <c r="C95" s="11" t="s">
        <v>41</v>
      </c>
      <c r="D95" s="10" t="s">
        <v>42</v>
      </c>
      <c r="E95" s="11" t="s">
        <v>43</v>
      </c>
      <c r="F95" s="9">
        <v>25</v>
      </c>
      <c r="G95" s="9">
        <v>259.70999999999998</v>
      </c>
      <c r="H95" s="11" t="s">
        <v>19</v>
      </c>
      <c r="I95" s="9">
        <f>ROUND(G95*1.263,2)</f>
        <v>328.01</v>
      </c>
      <c r="J95" s="12">
        <f>ROUND(I95*F95,2)</f>
        <v>8200.25</v>
      </c>
    </row>
    <row r="96" spans="1:10" x14ac:dyDescent="0.25">
      <c r="A96" s="5" t="s">
        <v>170</v>
      </c>
      <c r="B96" s="5"/>
      <c r="C96" s="7"/>
      <c r="D96" s="6" t="s">
        <v>147</v>
      </c>
      <c r="E96" s="7"/>
      <c r="F96" s="5"/>
      <c r="G96" s="5"/>
      <c r="H96" s="7"/>
      <c r="I96" s="5"/>
      <c r="J96" s="8">
        <f>SUM(J97:J101)</f>
        <v>9288.76</v>
      </c>
    </row>
    <row r="97" spans="1:10" ht="45" x14ac:dyDescent="0.25">
      <c r="A97" s="9" t="s">
        <v>171</v>
      </c>
      <c r="B97" s="9" t="s">
        <v>30</v>
      </c>
      <c r="C97" s="11" t="s">
        <v>47</v>
      </c>
      <c r="D97" s="10" t="s">
        <v>48</v>
      </c>
      <c r="E97" s="11" t="s">
        <v>43</v>
      </c>
      <c r="F97" s="9">
        <v>26.5</v>
      </c>
      <c r="G97" s="9">
        <v>7.29</v>
      </c>
      <c r="H97" s="11" t="s">
        <v>19</v>
      </c>
      <c r="I97" s="9">
        <f>ROUND(G97*1.263,2)</f>
        <v>9.2100000000000009</v>
      </c>
      <c r="J97" s="12">
        <f>ROUND(I97*F97,2)</f>
        <v>244.07</v>
      </c>
    </row>
    <row r="98" spans="1:10" ht="105" x14ac:dyDescent="0.25">
      <c r="A98" s="9" t="s">
        <v>172</v>
      </c>
      <c r="B98" s="9" t="s">
        <v>30</v>
      </c>
      <c r="C98" s="11" t="s">
        <v>41</v>
      </c>
      <c r="D98" s="10" t="s">
        <v>42</v>
      </c>
      <c r="E98" s="11" t="s">
        <v>43</v>
      </c>
      <c r="F98" s="9">
        <v>19.5</v>
      </c>
      <c r="G98" s="9">
        <v>259.70999999999998</v>
      </c>
      <c r="H98" s="11" t="s">
        <v>19</v>
      </c>
      <c r="I98" s="9">
        <f>ROUND(G98*1.263,2)</f>
        <v>328.01</v>
      </c>
      <c r="J98" s="12">
        <f>ROUND(I98*F98,2)</f>
        <v>6396.2</v>
      </c>
    </row>
    <row r="99" spans="1:10" ht="105" x14ac:dyDescent="0.25">
      <c r="A99" s="9" t="s">
        <v>173</v>
      </c>
      <c r="B99" s="9" t="s">
        <v>30</v>
      </c>
      <c r="C99" s="11" t="s">
        <v>59</v>
      </c>
      <c r="D99" s="10" t="s">
        <v>60</v>
      </c>
      <c r="E99" s="11" t="s">
        <v>61</v>
      </c>
      <c r="F99" s="9">
        <v>1</v>
      </c>
      <c r="G99" s="9">
        <v>545.12</v>
      </c>
      <c r="H99" s="11" t="s">
        <v>19</v>
      </c>
      <c r="I99" s="9">
        <f>ROUND(G99*1.263,2)</f>
        <v>688.49</v>
      </c>
      <c r="J99" s="12">
        <f>ROUND(I99*F99,2)</f>
        <v>688.49</v>
      </c>
    </row>
    <row r="100" spans="1:10" ht="105" x14ac:dyDescent="0.25">
      <c r="A100" s="9" t="s">
        <v>174</v>
      </c>
      <c r="B100" s="9" t="s">
        <v>30</v>
      </c>
      <c r="C100" s="11" t="s">
        <v>83</v>
      </c>
      <c r="D100" s="10" t="s">
        <v>84</v>
      </c>
      <c r="E100" s="11" t="s">
        <v>61</v>
      </c>
      <c r="F100" s="9">
        <v>1</v>
      </c>
      <c r="G100" s="9">
        <v>1193.04</v>
      </c>
      <c r="H100" s="11" t="s">
        <v>19</v>
      </c>
      <c r="I100" s="9">
        <f>ROUND(G100*1.263,2)</f>
        <v>1506.81</v>
      </c>
      <c r="J100" s="12">
        <f>ROUND(I100*F100,2)</f>
        <v>1506.81</v>
      </c>
    </row>
    <row r="101" spans="1:10" ht="45" x14ac:dyDescent="0.25">
      <c r="A101" s="9" t="s">
        <v>175</v>
      </c>
      <c r="B101" s="9" t="s">
        <v>30</v>
      </c>
      <c r="C101" s="11" t="s">
        <v>176</v>
      </c>
      <c r="D101" s="10" t="s">
        <v>177</v>
      </c>
      <c r="E101" s="11" t="s">
        <v>53</v>
      </c>
      <c r="F101" s="9">
        <v>1</v>
      </c>
      <c r="G101" s="9">
        <v>358.82</v>
      </c>
      <c r="H101" s="11" t="s">
        <v>19</v>
      </c>
      <c r="I101" s="9">
        <f>ROUND(G101*1.263,2)</f>
        <v>453.19</v>
      </c>
      <c r="J101" s="12">
        <f>ROUND(I101*F101,2)</f>
        <v>453.19</v>
      </c>
    </row>
    <row r="102" spans="1:10" x14ac:dyDescent="0.25">
      <c r="A102" s="5" t="s">
        <v>178</v>
      </c>
      <c r="B102" s="5"/>
      <c r="C102" s="7"/>
      <c r="D102" s="6" t="s">
        <v>179</v>
      </c>
      <c r="E102" s="7"/>
      <c r="F102" s="5"/>
      <c r="G102" s="5"/>
      <c r="H102" s="7"/>
      <c r="I102" s="5"/>
      <c r="J102" s="8">
        <f>SUM(J103)</f>
        <v>48597.850000000006</v>
      </c>
    </row>
    <row r="103" spans="1:10" x14ac:dyDescent="0.25">
      <c r="A103" s="5" t="s">
        <v>180</v>
      </c>
      <c r="B103" s="5"/>
      <c r="C103" s="7"/>
      <c r="D103" s="6" t="s">
        <v>90</v>
      </c>
      <c r="E103" s="7"/>
      <c r="F103" s="5"/>
      <c r="G103" s="5"/>
      <c r="H103" s="7"/>
      <c r="I103" s="5"/>
      <c r="J103" s="8">
        <f>SUM(J104:J109)</f>
        <v>48597.850000000006</v>
      </c>
    </row>
    <row r="104" spans="1:10" ht="45" x14ac:dyDescent="0.25">
      <c r="A104" s="9" t="s">
        <v>181</v>
      </c>
      <c r="B104" s="9" t="s">
        <v>30</v>
      </c>
      <c r="C104" s="11" t="s">
        <v>47</v>
      </c>
      <c r="D104" s="10" t="s">
        <v>48</v>
      </c>
      <c r="E104" s="11" t="s">
        <v>43</v>
      </c>
      <c r="F104" s="9">
        <v>103.87</v>
      </c>
      <c r="G104" s="9">
        <v>7.29</v>
      </c>
      <c r="H104" s="11" t="s">
        <v>19</v>
      </c>
      <c r="I104" s="9">
        <f>ROUND(G104*1.263,2)</f>
        <v>9.2100000000000009</v>
      </c>
      <c r="J104" s="12">
        <f>ROUND(I104*F104,2)</f>
        <v>956.64</v>
      </c>
    </row>
    <row r="105" spans="1:10" ht="105" x14ac:dyDescent="0.25">
      <c r="A105" s="9" t="s">
        <v>182</v>
      </c>
      <c r="B105" s="9" t="s">
        <v>30</v>
      </c>
      <c r="C105" s="11" t="s">
        <v>183</v>
      </c>
      <c r="D105" s="10" t="s">
        <v>184</v>
      </c>
      <c r="E105" s="11" t="s">
        <v>43</v>
      </c>
      <c r="F105" s="9">
        <v>88.87</v>
      </c>
      <c r="G105" s="9">
        <v>369.24</v>
      </c>
      <c r="H105" s="11" t="s">
        <v>19</v>
      </c>
      <c r="I105" s="9">
        <f>ROUND(G105*1.263,2)</f>
        <v>466.35</v>
      </c>
      <c r="J105" s="12">
        <f>ROUND(I105*F105,2)</f>
        <v>41444.519999999997</v>
      </c>
    </row>
    <row r="106" spans="1:10" ht="105" x14ac:dyDescent="0.25">
      <c r="A106" s="9" t="s">
        <v>185</v>
      </c>
      <c r="B106" s="9" t="s">
        <v>30</v>
      </c>
      <c r="C106" s="11" t="s">
        <v>186</v>
      </c>
      <c r="D106" s="10" t="s">
        <v>187</v>
      </c>
      <c r="E106" s="11" t="s">
        <v>61</v>
      </c>
      <c r="F106" s="9">
        <v>2</v>
      </c>
      <c r="G106" s="9">
        <v>766.3</v>
      </c>
      <c r="H106" s="11" t="s">
        <v>19</v>
      </c>
      <c r="I106" s="9">
        <f>ROUND(G106*1.263,2)</f>
        <v>967.84</v>
      </c>
      <c r="J106" s="12">
        <f>ROUND(I106*F106,2)</f>
        <v>1935.68</v>
      </c>
    </row>
    <row r="107" spans="1:10" ht="120" x14ac:dyDescent="0.25">
      <c r="A107" s="9" t="s">
        <v>188</v>
      </c>
      <c r="B107" s="9" t="s">
        <v>30</v>
      </c>
      <c r="C107" s="11" t="s">
        <v>189</v>
      </c>
      <c r="D107" s="10" t="s">
        <v>190</v>
      </c>
      <c r="E107" s="11" t="s">
        <v>61</v>
      </c>
      <c r="F107" s="9">
        <v>2</v>
      </c>
      <c r="G107" s="9">
        <v>1490.17</v>
      </c>
      <c r="H107" s="11" t="s">
        <v>19</v>
      </c>
      <c r="I107" s="9">
        <f>ROUND(G107*1.263,2)</f>
        <v>1882.08</v>
      </c>
      <c r="J107" s="12">
        <f>ROUND(I107*F107,2)</f>
        <v>3764.16</v>
      </c>
    </row>
    <row r="108" spans="1:10" x14ac:dyDescent="0.25">
      <c r="A108" s="9" t="s">
        <v>191</v>
      </c>
      <c r="B108" s="9" t="s">
        <v>30</v>
      </c>
      <c r="C108" s="11" t="s">
        <v>63</v>
      </c>
      <c r="D108" s="10" t="s">
        <v>64</v>
      </c>
      <c r="E108" s="11" t="s">
        <v>53</v>
      </c>
      <c r="F108" s="9">
        <v>1</v>
      </c>
      <c r="G108" s="9">
        <v>86.54</v>
      </c>
      <c r="H108" s="11" t="s">
        <v>19</v>
      </c>
      <c r="I108" s="9">
        <f>ROUND(G108*1.263,2)</f>
        <v>109.3</v>
      </c>
      <c r="J108" s="12">
        <f>ROUND(I108*F108,2)</f>
        <v>109.3</v>
      </c>
    </row>
    <row r="109" spans="1:10" ht="45" x14ac:dyDescent="0.25">
      <c r="A109" s="9" t="s">
        <v>192</v>
      </c>
      <c r="B109" s="9" t="s">
        <v>30</v>
      </c>
      <c r="C109" s="11" t="s">
        <v>159</v>
      </c>
      <c r="D109" s="10" t="s">
        <v>160</v>
      </c>
      <c r="E109" s="11" t="s">
        <v>53</v>
      </c>
      <c r="F109" s="9">
        <v>1</v>
      </c>
      <c r="G109" s="9">
        <v>306.85000000000002</v>
      </c>
      <c r="H109" s="11" t="s">
        <v>19</v>
      </c>
      <c r="I109" s="9">
        <f>ROUND(G109*1.263,2)</f>
        <v>387.55</v>
      </c>
      <c r="J109" s="12">
        <f>ROUND(I109*F109,2)</f>
        <v>387.55</v>
      </c>
    </row>
    <row r="110" spans="1:10" x14ac:dyDescent="0.25">
      <c r="A110" s="5" t="s">
        <v>193</v>
      </c>
      <c r="B110" s="5"/>
      <c r="C110" s="7"/>
      <c r="D110" s="6" t="s">
        <v>194</v>
      </c>
      <c r="E110" s="7"/>
      <c r="F110" s="5"/>
      <c r="G110" s="5"/>
      <c r="H110" s="7"/>
      <c r="I110" s="5"/>
      <c r="J110" s="8">
        <f>SUM(J111,J118,J120,J123)</f>
        <v>35401.589999999997</v>
      </c>
    </row>
    <row r="111" spans="1:10" x14ac:dyDescent="0.25">
      <c r="A111" s="5" t="s">
        <v>195</v>
      </c>
      <c r="B111" s="5"/>
      <c r="C111" s="7"/>
      <c r="D111" s="6" t="s">
        <v>196</v>
      </c>
      <c r="E111" s="7"/>
      <c r="F111" s="5"/>
      <c r="G111" s="5"/>
      <c r="H111" s="7"/>
      <c r="I111" s="5"/>
      <c r="J111" s="8">
        <f>SUM(J112:J117)</f>
        <v>11196.769999999999</v>
      </c>
    </row>
    <row r="112" spans="1:10" ht="45" x14ac:dyDescent="0.25">
      <c r="A112" s="9" t="s">
        <v>197</v>
      </c>
      <c r="B112" s="9" t="s">
        <v>30</v>
      </c>
      <c r="C112" s="11" t="s">
        <v>47</v>
      </c>
      <c r="D112" s="10" t="s">
        <v>48</v>
      </c>
      <c r="E112" s="11" t="s">
        <v>43</v>
      </c>
      <c r="F112" s="9">
        <v>22</v>
      </c>
      <c r="G112" s="9">
        <v>7.29</v>
      </c>
      <c r="H112" s="11" t="s">
        <v>19</v>
      </c>
      <c r="I112" s="9">
        <f>ROUND(G112*1.263,2)</f>
        <v>9.2100000000000009</v>
      </c>
      <c r="J112" s="12">
        <f>ROUND(I112*F112,2)</f>
        <v>202.62</v>
      </c>
    </row>
    <row r="113" spans="1:10" ht="105" x14ac:dyDescent="0.25">
      <c r="A113" s="9" t="s">
        <v>198</v>
      </c>
      <c r="B113" s="9" t="s">
        <v>30</v>
      </c>
      <c r="C113" s="11" t="s">
        <v>41</v>
      </c>
      <c r="D113" s="10" t="s">
        <v>42</v>
      </c>
      <c r="E113" s="11" t="s">
        <v>43</v>
      </c>
      <c r="F113" s="9">
        <v>24.5</v>
      </c>
      <c r="G113" s="9">
        <v>259.70999999999998</v>
      </c>
      <c r="H113" s="11" t="s">
        <v>19</v>
      </c>
      <c r="I113" s="9">
        <f>ROUND(G113*1.263,2)</f>
        <v>328.01</v>
      </c>
      <c r="J113" s="12">
        <f>ROUND(I113*F113,2)</f>
        <v>8036.25</v>
      </c>
    </row>
    <row r="114" spans="1:10" ht="105" x14ac:dyDescent="0.25">
      <c r="A114" s="9" t="s">
        <v>199</v>
      </c>
      <c r="B114" s="9" t="s">
        <v>30</v>
      </c>
      <c r="C114" s="11" t="s">
        <v>59</v>
      </c>
      <c r="D114" s="10" t="s">
        <v>60</v>
      </c>
      <c r="E114" s="11" t="s">
        <v>61</v>
      </c>
      <c r="F114" s="9">
        <v>1</v>
      </c>
      <c r="G114" s="9">
        <v>545.12</v>
      </c>
      <c r="H114" s="11" t="s">
        <v>19</v>
      </c>
      <c r="I114" s="9">
        <f>ROUND(G114*1.263,2)</f>
        <v>688.49</v>
      </c>
      <c r="J114" s="12">
        <f>ROUND(I114*F114,2)</f>
        <v>688.49</v>
      </c>
    </row>
    <row r="115" spans="1:10" ht="105" x14ac:dyDescent="0.25">
      <c r="A115" s="9" t="s">
        <v>200</v>
      </c>
      <c r="B115" s="9" t="s">
        <v>30</v>
      </c>
      <c r="C115" s="11" t="s">
        <v>83</v>
      </c>
      <c r="D115" s="10" t="s">
        <v>84</v>
      </c>
      <c r="E115" s="11" t="s">
        <v>61</v>
      </c>
      <c r="F115" s="9">
        <v>1</v>
      </c>
      <c r="G115" s="9">
        <v>1193.04</v>
      </c>
      <c r="H115" s="11" t="s">
        <v>19</v>
      </c>
      <c r="I115" s="9">
        <f>ROUND(G115*1.263,2)</f>
        <v>1506.81</v>
      </c>
      <c r="J115" s="12">
        <f>ROUND(I115*F115,2)</f>
        <v>1506.81</v>
      </c>
    </row>
    <row r="116" spans="1:10" ht="45" x14ac:dyDescent="0.25">
      <c r="A116" s="9" t="s">
        <v>201</v>
      </c>
      <c r="B116" s="9" t="s">
        <v>30</v>
      </c>
      <c r="C116" s="11" t="s">
        <v>159</v>
      </c>
      <c r="D116" s="10" t="s">
        <v>160</v>
      </c>
      <c r="E116" s="11" t="s">
        <v>53</v>
      </c>
      <c r="F116" s="9">
        <v>1</v>
      </c>
      <c r="G116" s="9">
        <v>306.85000000000002</v>
      </c>
      <c r="H116" s="11" t="s">
        <v>19</v>
      </c>
      <c r="I116" s="9">
        <f>ROUND(G116*1.263,2)</f>
        <v>387.55</v>
      </c>
      <c r="J116" s="12">
        <f>ROUND(I116*F116,2)</f>
        <v>387.55</v>
      </c>
    </row>
    <row r="117" spans="1:10" x14ac:dyDescent="0.25">
      <c r="A117" s="9" t="s">
        <v>202</v>
      </c>
      <c r="B117" s="9" t="s">
        <v>30</v>
      </c>
      <c r="C117" s="11" t="s">
        <v>203</v>
      </c>
      <c r="D117" s="10" t="s">
        <v>204</v>
      </c>
      <c r="E117" s="11" t="s">
        <v>53</v>
      </c>
      <c r="F117" s="9">
        <v>1</v>
      </c>
      <c r="G117" s="9">
        <v>296.95</v>
      </c>
      <c r="H117" s="11" t="s">
        <v>19</v>
      </c>
      <c r="I117" s="9">
        <f>ROUND(G117*1.263,2)</f>
        <v>375.05</v>
      </c>
      <c r="J117" s="12">
        <f>ROUND(I117*F117,2)</f>
        <v>375.05</v>
      </c>
    </row>
    <row r="118" spans="1:10" x14ac:dyDescent="0.25">
      <c r="A118" s="5" t="s">
        <v>205</v>
      </c>
      <c r="B118" s="5"/>
      <c r="C118" s="7"/>
      <c r="D118" s="6" t="s">
        <v>136</v>
      </c>
      <c r="E118" s="7"/>
      <c r="F118" s="5"/>
      <c r="G118" s="5"/>
      <c r="H118" s="7"/>
      <c r="I118" s="5"/>
      <c r="J118" s="8">
        <f>SUM(J119)</f>
        <v>6560.2</v>
      </c>
    </row>
    <row r="119" spans="1:10" ht="105" x14ac:dyDescent="0.25">
      <c r="A119" s="9" t="s">
        <v>206</v>
      </c>
      <c r="B119" s="9" t="s">
        <v>30</v>
      </c>
      <c r="C119" s="11" t="s">
        <v>41</v>
      </c>
      <c r="D119" s="10" t="s">
        <v>42</v>
      </c>
      <c r="E119" s="11" t="s">
        <v>43</v>
      </c>
      <c r="F119" s="9">
        <v>20</v>
      </c>
      <c r="G119" s="9">
        <v>259.70999999999998</v>
      </c>
      <c r="H119" s="11" t="s">
        <v>19</v>
      </c>
      <c r="I119" s="9">
        <f>ROUND(G119*1.263,2)</f>
        <v>328.01</v>
      </c>
      <c r="J119" s="12">
        <f>ROUND(I119*F119,2)</f>
        <v>6560.2</v>
      </c>
    </row>
    <row r="120" spans="1:10" x14ac:dyDescent="0.25">
      <c r="A120" s="5" t="s">
        <v>207</v>
      </c>
      <c r="B120" s="5"/>
      <c r="C120" s="7"/>
      <c r="D120" s="6" t="s">
        <v>167</v>
      </c>
      <c r="E120" s="7"/>
      <c r="F120" s="5"/>
      <c r="G120" s="5"/>
      <c r="H120" s="7"/>
      <c r="I120" s="5"/>
      <c r="J120" s="8">
        <f>SUM(J121:J122)</f>
        <v>8943.82</v>
      </c>
    </row>
    <row r="121" spans="1:10" ht="105" x14ac:dyDescent="0.25">
      <c r="A121" s="9" t="s">
        <v>208</v>
      </c>
      <c r="B121" s="9" t="s">
        <v>30</v>
      </c>
      <c r="C121" s="11" t="s">
        <v>41</v>
      </c>
      <c r="D121" s="10" t="s">
        <v>42</v>
      </c>
      <c r="E121" s="11" t="s">
        <v>43</v>
      </c>
      <c r="F121" s="9">
        <v>25</v>
      </c>
      <c r="G121" s="9">
        <v>259.70999999999998</v>
      </c>
      <c r="H121" s="11" t="s">
        <v>19</v>
      </c>
      <c r="I121" s="9">
        <f>ROUND(G121*1.263,2)</f>
        <v>328.01</v>
      </c>
      <c r="J121" s="12">
        <f>ROUND(I121*F121,2)</f>
        <v>8200.25</v>
      </c>
    </row>
    <row r="122" spans="1:10" ht="60" x14ac:dyDescent="0.25">
      <c r="A122" s="9" t="s">
        <v>209</v>
      </c>
      <c r="B122" s="9" t="s">
        <v>30</v>
      </c>
      <c r="C122" s="11" t="s">
        <v>127</v>
      </c>
      <c r="D122" s="10" t="s">
        <v>128</v>
      </c>
      <c r="E122" s="11" t="s">
        <v>53</v>
      </c>
      <c r="F122" s="9">
        <v>1</v>
      </c>
      <c r="G122" s="9">
        <v>588.73</v>
      </c>
      <c r="H122" s="11" t="s">
        <v>19</v>
      </c>
      <c r="I122" s="9">
        <f>ROUND(G122*1.263,2)</f>
        <v>743.57</v>
      </c>
      <c r="J122" s="12">
        <f>ROUND(I122*F122,2)</f>
        <v>743.57</v>
      </c>
    </row>
    <row r="123" spans="1:10" x14ac:dyDescent="0.25">
      <c r="A123" s="5" t="s">
        <v>210</v>
      </c>
      <c r="B123" s="5"/>
      <c r="C123" s="7"/>
      <c r="D123" s="6" t="s">
        <v>147</v>
      </c>
      <c r="E123" s="7"/>
      <c r="F123" s="5"/>
      <c r="G123" s="5"/>
      <c r="H123" s="7"/>
      <c r="I123" s="5"/>
      <c r="J123" s="8">
        <f>SUM(J124:J127)</f>
        <v>8700.7999999999993</v>
      </c>
    </row>
    <row r="124" spans="1:10" ht="105" x14ac:dyDescent="0.25">
      <c r="A124" s="9" t="s">
        <v>211</v>
      </c>
      <c r="B124" s="9" t="s">
        <v>30</v>
      </c>
      <c r="C124" s="11" t="s">
        <v>41</v>
      </c>
      <c r="D124" s="10" t="s">
        <v>42</v>
      </c>
      <c r="E124" s="11" t="s">
        <v>43</v>
      </c>
      <c r="F124" s="9">
        <v>19.5</v>
      </c>
      <c r="G124" s="9">
        <v>259.70999999999998</v>
      </c>
      <c r="H124" s="11" t="s">
        <v>19</v>
      </c>
      <c r="I124" s="9">
        <f>ROUND(G124*1.263,2)</f>
        <v>328.01</v>
      </c>
      <c r="J124" s="12">
        <f>ROUND(I124*F124,2)</f>
        <v>6396.2</v>
      </c>
    </row>
    <row r="125" spans="1:10" ht="105" x14ac:dyDescent="0.25">
      <c r="A125" s="9" t="s">
        <v>212</v>
      </c>
      <c r="B125" s="9" t="s">
        <v>30</v>
      </c>
      <c r="C125" s="11" t="s">
        <v>59</v>
      </c>
      <c r="D125" s="10" t="s">
        <v>60</v>
      </c>
      <c r="E125" s="11" t="s">
        <v>61</v>
      </c>
      <c r="F125" s="9">
        <v>1</v>
      </c>
      <c r="G125" s="9">
        <v>545.12</v>
      </c>
      <c r="H125" s="11" t="s">
        <v>19</v>
      </c>
      <c r="I125" s="9">
        <f>ROUND(G125*1.263,2)</f>
        <v>688.49</v>
      </c>
      <c r="J125" s="12">
        <f>ROUND(I125*F125,2)</f>
        <v>688.49</v>
      </c>
    </row>
    <row r="126" spans="1:10" ht="105" x14ac:dyDescent="0.25">
      <c r="A126" s="9" t="s">
        <v>213</v>
      </c>
      <c r="B126" s="9" t="s">
        <v>30</v>
      </c>
      <c r="C126" s="11" t="s">
        <v>83</v>
      </c>
      <c r="D126" s="10" t="s">
        <v>84</v>
      </c>
      <c r="E126" s="11" t="s">
        <v>61</v>
      </c>
      <c r="F126" s="9">
        <v>1</v>
      </c>
      <c r="G126" s="9">
        <v>1193.04</v>
      </c>
      <c r="H126" s="11" t="s">
        <v>19</v>
      </c>
      <c r="I126" s="9">
        <f>ROUND(G126*1.263,2)</f>
        <v>1506.81</v>
      </c>
      <c r="J126" s="12">
        <f>ROUND(I126*F126,2)</f>
        <v>1506.81</v>
      </c>
    </row>
    <row r="127" spans="1:10" x14ac:dyDescent="0.25">
      <c r="A127" s="9" t="s">
        <v>214</v>
      </c>
      <c r="B127" s="9" t="s">
        <v>30</v>
      </c>
      <c r="C127" s="11" t="s">
        <v>63</v>
      </c>
      <c r="D127" s="10" t="s">
        <v>64</v>
      </c>
      <c r="E127" s="11" t="s">
        <v>53</v>
      </c>
      <c r="F127" s="9">
        <v>1</v>
      </c>
      <c r="G127" s="9">
        <v>86.54</v>
      </c>
      <c r="H127" s="11" t="s">
        <v>19</v>
      </c>
      <c r="I127" s="9">
        <f>ROUND(G127*1.263,2)</f>
        <v>109.3</v>
      </c>
      <c r="J127" s="12">
        <f>ROUND(I127*F127,2)</f>
        <v>109.3</v>
      </c>
    </row>
    <row r="128" spans="1:10" x14ac:dyDescent="0.25">
      <c r="A128" s="5" t="s">
        <v>215</v>
      </c>
      <c r="B128" s="5"/>
      <c r="C128" s="7"/>
      <c r="D128" s="6" t="s">
        <v>216</v>
      </c>
      <c r="E128" s="7"/>
      <c r="F128" s="5"/>
      <c r="G128" s="5"/>
      <c r="H128" s="7"/>
      <c r="I128" s="5"/>
      <c r="J128" s="8">
        <f>SUM(J129,J179,J161,J198,J219)</f>
        <v>258914.59999999998</v>
      </c>
    </row>
    <row r="129" spans="1:10" x14ac:dyDescent="0.25">
      <c r="A129" s="5" t="s">
        <v>217</v>
      </c>
      <c r="B129" s="5"/>
      <c r="C129" s="7"/>
      <c r="D129" s="6" t="s">
        <v>218</v>
      </c>
      <c r="E129" s="7"/>
      <c r="F129" s="5"/>
      <c r="G129" s="5"/>
      <c r="H129" s="7"/>
      <c r="I129" s="5"/>
      <c r="J129" s="8">
        <f>SUM(J130,J132,J135,J137,J139,J142,J145,J148,J151,J156)</f>
        <v>93165.969999999987</v>
      </c>
    </row>
    <row r="130" spans="1:10" x14ac:dyDescent="0.25">
      <c r="A130" s="5" t="s">
        <v>219</v>
      </c>
      <c r="B130" s="5"/>
      <c r="C130" s="7"/>
      <c r="D130" s="6" t="s">
        <v>220</v>
      </c>
      <c r="E130" s="7"/>
      <c r="F130" s="5"/>
      <c r="G130" s="5"/>
      <c r="H130" s="7"/>
      <c r="I130" s="5"/>
      <c r="J130" s="8">
        <f>SUM(J131)</f>
        <v>19680.599999999999</v>
      </c>
    </row>
    <row r="131" spans="1:10" ht="105" x14ac:dyDescent="0.25">
      <c r="A131" s="9" t="s">
        <v>221</v>
      </c>
      <c r="B131" s="9" t="s">
        <v>30</v>
      </c>
      <c r="C131" s="11" t="s">
        <v>41</v>
      </c>
      <c r="D131" s="10" t="s">
        <v>42</v>
      </c>
      <c r="E131" s="11" t="s">
        <v>43</v>
      </c>
      <c r="F131" s="9">
        <v>60</v>
      </c>
      <c r="G131" s="9">
        <v>259.70999999999998</v>
      </c>
      <c r="H131" s="11" t="s">
        <v>19</v>
      </c>
      <c r="I131" s="9">
        <f>ROUND(G131*1.263,2)</f>
        <v>328.01</v>
      </c>
      <c r="J131" s="12">
        <f>ROUND(I131*F131,2)</f>
        <v>19680.599999999999</v>
      </c>
    </row>
    <row r="132" spans="1:10" x14ac:dyDescent="0.25">
      <c r="A132" s="5" t="s">
        <v>222</v>
      </c>
      <c r="B132" s="5"/>
      <c r="C132" s="7"/>
      <c r="D132" s="6" t="s">
        <v>223</v>
      </c>
      <c r="E132" s="7"/>
      <c r="F132" s="5"/>
      <c r="G132" s="5"/>
      <c r="H132" s="7"/>
      <c r="I132" s="5"/>
      <c r="J132" s="8">
        <f>SUM(J133:J134)</f>
        <v>4635.2299999999996</v>
      </c>
    </row>
    <row r="133" spans="1:10" ht="105" x14ac:dyDescent="0.25">
      <c r="A133" s="9" t="s">
        <v>224</v>
      </c>
      <c r="B133" s="9" t="s">
        <v>30</v>
      </c>
      <c r="C133" s="11" t="s">
        <v>41</v>
      </c>
      <c r="D133" s="10" t="s">
        <v>42</v>
      </c>
      <c r="E133" s="11" t="s">
        <v>43</v>
      </c>
      <c r="F133" s="9">
        <v>12.87</v>
      </c>
      <c r="G133" s="9">
        <v>259.70999999999998</v>
      </c>
      <c r="H133" s="11" t="s">
        <v>19</v>
      </c>
      <c r="I133" s="9">
        <f>ROUND(G133*1.263,2)</f>
        <v>328.01</v>
      </c>
      <c r="J133" s="12">
        <f>ROUND(I133*F133,2)</f>
        <v>4221.49</v>
      </c>
    </row>
    <row r="134" spans="1:10" ht="30" x14ac:dyDescent="0.25">
      <c r="A134" s="9" t="s">
        <v>225</v>
      </c>
      <c r="B134" s="9" t="s">
        <v>30</v>
      </c>
      <c r="C134" s="11" t="s">
        <v>51</v>
      </c>
      <c r="D134" s="10" t="s">
        <v>52</v>
      </c>
      <c r="E134" s="11" t="s">
        <v>53</v>
      </c>
      <c r="F134" s="9">
        <v>2</v>
      </c>
      <c r="G134" s="9">
        <v>163.79</v>
      </c>
      <c r="H134" s="11" t="s">
        <v>19</v>
      </c>
      <c r="I134" s="9">
        <f>ROUND(G134*1.263,2)</f>
        <v>206.87</v>
      </c>
      <c r="J134" s="12">
        <f>ROUND(I134*F134,2)</f>
        <v>413.74</v>
      </c>
    </row>
    <row r="135" spans="1:10" x14ac:dyDescent="0.25">
      <c r="A135" s="5" t="s">
        <v>226</v>
      </c>
      <c r="B135" s="5"/>
      <c r="C135" s="7"/>
      <c r="D135" s="6" t="s">
        <v>75</v>
      </c>
      <c r="E135" s="7"/>
      <c r="F135" s="5"/>
      <c r="G135" s="5"/>
      <c r="H135" s="7"/>
      <c r="I135" s="5"/>
      <c r="J135" s="8">
        <f>SUM(J136)</f>
        <v>4592.1400000000003</v>
      </c>
    </row>
    <row r="136" spans="1:10" ht="105" x14ac:dyDescent="0.25">
      <c r="A136" s="9" t="s">
        <v>227</v>
      </c>
      <c r="B136" s="9" t="s">
        <v>30</v>
      </c>
      <c r="C136" s="11" t="s">
        <v>41</v>
      </c>
      <c r="D136" s="10" t="s">
        <v>42</v>
      </c>
      <c r="E136" s="11" t="s">
        <v>43</v>
      </c>
      <c r="F136" s="9">
        <v>14</v>
      </c>
      <c r="G136" s="9">
        <v>259.70999999999998</v>
      </c>
      <c r="H136" s="11" t="s">
        <v>19</v>
      </c>
      <c r="I136" s="9">
        <f>ROUND(G136*1.263,2)</f>
        <v>328.01</v>
      </c>
      <c r="J136" s="12">
        <f>ROUND(I136*F136,2)</f>
        <v>4592.1400000000003</v>
      </c>
    </row>
    <row r="137" spans="1:10" x14ac:dyDescent="0.25">
      <c r="A137" s="5" t="s">
        <v>228</v>
      </c>
      <c r="B137" s="5"/>
      <c r="C137" s="7"/>
      <c r="D137" s="6" t="s">
        <v>71</v>
      </c>
      <c r="E137" s="7"/>
      <c r="F137" s="5"/>
      <c r="G137" s="5"/>
      <c r="H137" s="7"/>
      <c r="I137" s="5"/>
      <c r="J137" s="8">
        <f>SUM(J138)</f>
        <v>4592.1400000000003</v>
      </c>
    </row>
    <row r="138" spans="1:10" ht="105" x14ac:dyDescent="0.25">
      <c r="A138" s="9" t="s">
        <v>229</v>
      </c>
      <c r="B138" s="9" t="s">
        <v>30</v>
      </c>
      <c r="C138" s="11" t="s">
        <v>41</v>
      </c>
      <c r="D138" s="10" t="s">
        <v>42</v>
      </c>
      <c r="E138" s="11" t="s">
        <v>43</v>
      </c>
      <c r="F138" s="9">
        <v>14</v>
      </c>
      <c r="G138" s="9">
        <v>259.70999999999998</v>
      </c>
      <c r="H138" s="11" t="s">
        <v>19</v>
      </c>
      <c r="I138" s="9">
        <f>ROUND(G138*1.263,2)</f>
        <v>328.01</v>
      </c>
      <c r="J138" s="12">
        <f>ROUND(I138*F138,2)</f>
        <v>4592.1400000000003</v>
      </c>
    </row>
    <row r="139" spans="1:10" x14ac:dyDescent="0.25">
      <c r="A139" s="5" t="s">
        <v>230</v>
      </c>
      <c r="B139" s="5"/>
      <c r="C139" s="7"/>
      <c r="D139" s="6" t="s">
        <v>66</v>
      </c>
      <c r="E139" s="7"/>
      <c r="F139" s="5"/>
      <c r="G139" s="5"/>
      <c r="H139" s="7"/>
      <c r="I139" s="5"/>
      <c r="J139" s="8">
        <f>SUM(J140:J141)</f>
        <v>5146.7</v>
      </c>
    </row>
    <row r="140" spans="1:10" ht="105" x14ac:dyDescent="0.25">
      <c r="A140" s="9" t="s">
        <v>231</v>
      </c>
      <c r="B140" s="9" t="s">
        <v>30</v>
      </c>
      <c r="C140" s="11" t="s">
        <v>41</v>
      </c>
      <c r="D140" s="10" t="s">
        <v>42</v>
      </c>
      <c r="E140" s="11" t="s">
        <v>43</v>
      </c>
      <c r="F140" s="9">
        <v>15.06</v>
      </c>
      <c r="G140" s="9">
        <v>259.70999999999998</v>
      </c>
      <c r="H140" s="11" t="s">
        <v>19</v>
      </c>
      <c r="I140" s="9">
        <f>ROUND(G140*1.263,2)</f>
        <v>328.01</v>
      </c>
      <c r="J140" s="12">
        <f>ROUND(I140*F140,2)</f>
        <v>4939.83</v>
      </c>
    </row>
    <row r="141" spans="1:10" ht="30" x14ac:dyDescent="0.25">
      <c r="A141" s="9" t="s">
        <v>232</v>
      </c>
      <c r="B141" s="9" t="s">
        <v>30</v>
      </c>
      <c r="C141" s="11" t="s">
        <v>51</v>
      </c>
      <c r="D141" s="10" t="s">
        <v>52</v>
      </c>
      <c r="E141" s="11" t="s">
        <v>53</v>
      </c>
      <c r="F141" s="9">
        <v>1</v>
      </c>
      <c r="G141" s="9">
        <v>163.79</v>
      </c>
      <c r="H141" s="11" t="s">
        <v>19</v>
      </c>
      <c r="I141" s="9">
        <f>ROUND(G141*1.263,2)</f>
        <v>206.87</v>
      </c>
      <c r="J141" s="12">
        <f>ROUND(I141*F141,2)</f>
        <v>206.87</v>
      </c>
    </row>
    <row r="142" spans="1:10" x14ac:dyDescent="0.25">
      <c r="A142" s="5" t="s">
        <v>233</v>
      </c>
      <c r="B142" s="5"/>
      <c r="C142" s="7"/>
      <c r="D142" s="6" t="s">
        <v>55</v>
      </c>
      <c r="E142" s="7"/>
      <c r="F142" s="5"/>
      <c r="G142" s="5"/>
      <c r="H142" s="7"/>
      <c r="I142" s="5"/>
      <c r="J142" s="8">
        <f>SUM(J143:J144)</f>
        <v>3303.2799999999997</v>
      </c>
    </row>
    <row r="143" spans="1:10" ht="105" x14ac:dyDescent="0.25">
      <c r="A143" s="9" t="s">
        <v>234</v>
      </c>
      <c r="B143" s="9" t="s">
        <v>30</v>
      </c>
      <c r="C143" s="11" t="s">
        <v>41</v>
      </c>
      <c r="D143" s="10" t="s">
        <v>42</v>
      </c>
      <c r="E143" s="11" t="s">
        <v>43</v>
      </c>
      <c r="F143" s="9">
        <v>9.44</v>
      </c>
      <c r="G143" s="9">
        <v>259.70999999999998</v>
      </c>
      <c r="H143" s="11" t="s">
        <v>19</v>
      </c>
      <c r="I143" s="9">
        <f>ROUND(G143*1.263,2)</f>
        <v>328.01</v>
      </c>
      <c r="J143" s="12">
        <f>ROUND(I143*F143,2)</f>
        <v>3096.41</v>
      </c>
    </row>
    <row r="144" spans="1:10" ht="30" x14ac:dyDescent="0.25">
      <c r="A144" s="9" t="s">
        <v>235</v>
      </c>
      <c r="B144" s="9" t="s">
        <v>30</v>
      </c>
      <c r="C144" s="11" t="s">
        <v>51</v>
      </c>
      <c r="D144" s="10" t="s">
        <v>52</v>
      </c>
      <c r="E144" s="11" t="s">
        <v>53</v>
      </c>
      <c r="F144" s="9">
        <v>1</v>
      </c>
      <c r="G144" s="9">
        <v>163.79</v>
      </c>
      <c r="H144" s="11" t="s">
        <v>19</v>
      </c>
      <c r="I144" s="9">
        <f>ROUND(G144*1.263,2)</f>
        <v>206.87</v>
      </c>
      <c r="J144" s="12">
        <f>ROUND(I144*F144,2)</f>
        <v>206.87</v>
      </c>
    </row>
    <row r="145" spans="1:10" x14ac:dyDescent="0.25">
      <c r="A145" s="5" t="s">
        <v>236</v>
      </c>
      <c r="B145" s="5"/>
      <c r="C145" s="7"/>
      <c r="D145" s="6" t="s">
        <v>45</v>
      </c>
      <c r="E145" s="7"/>
      <c r="F145" s="5"/>
      <c r="G145" s="5"/>
      <c r="H145" s="7"/>
      <c r="I145" s="5"/>
      <c r="J145" s="8">
        <f>SUM(J146:J147)</f>
        <v>5127.0199999999995</v>
      </c>
    </row>
    <row r="146" spans="1:10" ht="105" x14ac:dyDescent="0.25">
      <c r="A146" s="9" t="s">
        <v>237</v>
      </c>
      <c r="B146" s="9" t="s">
        <v>30</v>
      </c>
      <c r="C146" s="11" t="s">
        <v>41</v>
      </c>
      <c r="D146" s="10" t="s">
        <v>42</v>
      </c>
      <c r="E146" s="11" t="s">
        <v>43</v>
      </c>
      <c r="F146" s="9">
        <v>15</v>
      </c>
      <c r="G146" s="9">
        <v>259.70999999999998</v>
      </c>
      <c r="H146" s="11" t="s">
        <v>19</v>
      </c>
      <c r="I146" s="9">
        <f>ROUND(G146*1.263,2)</f>
        <v>328.01</v>
      </c>
      <c r="J146" s="12">
        <f>ROUND(I146*F146,2)</f>
        <v>4920.1499999999996</v>
      </c>
    </row>
    <row r="147" spans="1:10" ht="30" x14ac:dyDescent="0.25">
      <c r="A147" s="9" t="s">
        <v>238</v>
      </c>
      <c r="B147" s="9" t="s">
        <v>30</v>
      </c>
      <c r="C147" s="11" t="s">
        <v>51</v>
      </c>
      <c r="D147" s="10" t="s">
        <v>52</v>
      </c>
      <c r="E147" s="11" t="s">
        <v>53</v>
      </c>
      <c r="F147" s="9">
        <v>1</v>
      </c>
      <c r="G147" s="9">
        <v>163.79</v>
      </c>
      <c r="H147" s="11" t="s">
        <v>19</v>
      </c>
      <c r="I147" s="9">
        <f>ROUND(G147*1.263,2)</f>
        <v>206.87</v>
      </c>
      <c r="J147" s="12">
        <f>ROUND(I147*F147,2)</f>
        <v>206.87</v>
      </c>
    </row>
    <row r="148" spans="1:10" x14ac:dyDescent="0.25">
      <c r="A148" s="5" t="s">
        <v>239</v>
      </c>
      <c r="B148" s="5"/>
      <c r="C148" s="7"/>
      <c r="D148" s="6" t="s">
        <v>39</v>
      </c>
      <c r="E148" s="7"/>
      <c r="F148" s="5"/>
      <c r="G148" s="5"/>
      <c r="H148" s="7"/>
      <c r="I148" s="5"/>
      <c r="J148" s="8">
        <f>SUM(J149:J150)</f>
        <v>6262.9599999999991</v>
      </c>
    </row>
    <row r="149" spans="1:10" ht="105" x14ac:dyDescent="0.25">
      <c r="A149" s="9" t="s">
        <v>240</v>
      </c>
      <c r="B149" s="9" t="s">
        <v>30</v>
      </c>
      <c r="C149" s="11" t="s">
        <v>41</v>
      </c>
      <c r="D149" s="10" t="s">
        <v>42</v>
      </c>
      <c r="E149" s="11" t="s">
        <v>43</v>
      </c>
      <c r="F149" s="9">
        <v>14.5</v>
      </c>
      <c r="G149" s="9">
        <v>259.70999999999998</v>
      </c>
      <c r="H149" s="11" t="s">
        <v>19</v>
      </c>
      <c r="I149" s="9">
        <f>ROUND(G149*1.263,2)</f>
        <v>328.01</v>
      </c>
      <c r="J149" s="12">
        <f>ROUND(I149*F149,2)</f>
        <v>4756.1499999999996</v>
      </c>
    </row>
    <row r="150" spans="1:10" ht="105" x14ac:dyDescent="0.25">
      <c r="A150" s="9" t="s">
        <v>241</v>
      </c>
      <c r="B150" s="9" t="s">
        <v>30</v>
      </c>
      <c r="C150" s="11" t="s">
        <v>83</v>
      </c>
      <c r="D150" s="10" t="s">
        <v>84</v>
      </c>
      <c r="E150" s="11" t="s">
        <v>61</v>
      </c>
      <c r="F150" s="9">
        <v>1</v>
      </c>
      <c r="G150" s="9">
        <v>1193.04</v>
      </c>
      <c r="H150" s="11" t="s">
        <v>19</v>
      </c>
      <c r="I150" s="9">
        <f>ROUND(G150*1.263,2)</f>
        <v>1506.81</v>
      </c>
      <c r="J150" s="12">
        <f>ROUND(I150*F150,2)</f>
        <v>1506.81</v>
      </c>
    </row>
    <row r="151" spans="1:10" x14ac:dyDescent="0.25">
      <c r="A151" s="5" t="s">
        <v>242</v>
      </c>
      <c r="B151" s="5"/>
      <c r="C151" s="7"/>
      <c r="D151" s="6" t="s">
        <v>243</v>
      </c>
      <c r="E151" s="7"/>
      <c r="F151" s="5"/>
      <c r="G151" s="5"/>
      <c r="H151" s="7"/>
      <c r="I151" s="5"/>
      <c r="J151" s="8">
        <f>SUM(J152:J155)</f>
        <v>28850.78</v>
      </c>
    </row>
    <row r="152" spans="1:10" ht="105" x14ac:dyDescent="0.25">
      <c r="A152" s="9" t="s">
        <v>244</v>
      </c>
      <c r="B152" s="9" t="s">
        <v>30</v>
      </c>
      <c r="C152" s="11" t="s">
        <v>41</v>
      </c>
      <c r="D152" s="10" t="s">
        <v>42</v>
      </c>
      <c r="E152" s="11" t="s">
        <v>43</v>
      </c>
      <c r="F152" s="9">
        <v>74</v>
      </c>
      <c r="G152" s="9">
        <v>259.70999999999998</v>
      </c>
      <c r="H152" s="11" t="s">
        <v>19</v>
      </c>
      <c r="I152" s="9">
        <f>ROUND(G152*1.263,2)</f>
        <v>328.01</v>
      </c>
      <c r="J152" s="12">
        <f>ROUND(I152*F152,2)</f>
        <v>24272.74</v>
      </c>
    </row>
    <row r="153" spans="1:10" ht="105" x14ac:dyDescent="0.25">
      <c r="A153" s="9" t="s">
        <v>245</v>
      </c>
      <c r="B153" s="9" t="s">
        <v>30</v>
      </c>
      <c r="C153" s="11" t="s">
        <v>59</v>
      </c>
      <c r="D153" s="10" t="s">
        <v>60</v>
      </c>
      <c r="E153" s="11" t="s">
        <v>61</v>
      </c>
      <c r="F153" s="9">
        <v>2</v>
      </c>
      <c r="G153" s="9">
        <v>545.12</v>
      </c>
      <c r="H153" s="11" t="s">
        <v>19</v>
      </c>
      <c r="I153" s="9">
        <f>ROUND(G153*1.263,2)</f>
        <v>688.49</v>
      </c>
      <c r="J153" s="12">
        <f>ROUND(I153*F153,2)</f>
        <v>1376.98</v>
      </c>
    </row>
    <row r="154" spans="1:10" ht="105" x14ac:dyDescent="0.25">
      <c r="A154" s="9" t="s">
        <v>246</v>
      </c>
      <c r="B154" s="9" t="s">
        <v>30</v>
      </c>
      <c r="C154" s="11" t="s">
        <v>83</v>
      </c>
      <c r="D154" s="10" t="s">
        <v>84</v>
      </c>
      <c r="E154" s="11" t="s">
        <v>61</v>
      </c>
      <c r="F154" s="9">
        <v>2</v>
      </c>
      <c r="G154" s="9">
        <v>1193.04</v>
      </c>
      <c r="H154" s="11" t="s">
        <v>19</v>
      </c>
      <c r="I154" s="9">
        <f>ROUND(G154*1.263,2)</f>
        <v>1506.81</v>
      </c>
      <c r="J154" s="12">
        <f>ROUND(I154*F154,2)</f>
        <v>3013.62</v>
      </c>
    </row>
    <row r="155" spans="1:10" ht="30" x14ac:dyDescent="0.25">
      <c r="A155" s="9" t="s">
        <v>247</v>
      </c>
      <c r="B155" s="9" t="s">
        <v>30</v>
      </c>
      <c r="C155" s="11" t="s">
        <v>99</v>
      </c>
      <c r="D155" s="10" t="s">
        <v>100</v>
      </c>
      <c r="E155" s="11" t="s">
        <v>53</v>
      </c>
      <c r="F155" s="9">
        <v>1</v>
      </c>
      <c r="G155" s="9">
        <v>148.41</v>
      </c>
      <c r="H155" s="11" t="s">
        <v>19</v>
      </c>
      <c r="I155" s="9">
        <f>ROUND(G155*1.263,2)</f>
        <v>187.44</v>
      </c>
      <c r="J155" s="12">
        <f>ROUND(I155*F155,2)</f>
        <v>187.44</v>
      </c>
    </row>
    <row r="156" spans="1:10" x14ac:dyDescent="0.25">
      <c r="A156" s="5" t="s">
        <v>248</v>
      </c>
      <c r="B156" s="5"/>
      <c r="C156" s="7"/>
      <c r="D156" s="6" t="s">
        <v>147</v>
      </c>
      <c r="E156" s="7"/>
      <c r="F156" s="5"/>
      <c r="G156" s="5"/>
      <c r="H156" s="7"/>
      <c r="I156" s="5"/>
      <c r="J156" s="8">
        <f>SUM(J157:J160)</f>
        <v>10975.119999999999</v>
      </c>
    </row>
    <row r="157" spans="1:10" ht="105" x14ac:dyDescent="0.25">
      <c r="A157" s="9" t="s">
        <v>249</v>
      </c>
      <c r="B157" s="9" t="s">
        <v>30</v>
      </c>
      <c r="C157" s="11" t="s">
        <v>41</v>
      </c>
      <c r="D157" s="10" t="s">
        <v>42</v>
      </c>
      <c r="E157" s="11" t="s">
        <v>43</v>
      </c>
      <c r="F157" s="9">
        <v>24.5</v>
      </c>
      <c r="G157" s="9">
        <v>259.70999999999998</v>
      </c>
      <c r="H157" s="11" t="s">
        <v>19</v>
      </c>
      <c r="I157" s="9">
        <f>ROUND(G157*1.263,2)</f>
        <v>328.01</v>
      </c>
      <c r="J157" s="12">
        <f>ROUND(I157*F157,2)</f>
        <v>8036.25</v>
      </c>
    </row>
    <row r="158" spans="1:10" ht="105" x14ac:dyDescent="0.25">
      <c r="A158" s="9" t="s">
        <v>250</v>
      </c>
      <c r="B158" s="9" t="s">
        <v>30</v>
      </c>
      <c r="C158" s="11" t="s">
        <v>59</v>
      </c>
      <c r="D158" s="10" t="s">
        <v>60</v>
      </c>
      <c r="E158" s="11" t="s">
        <v>61</v>
      </c>
      <c r="F158" s="9">
        <v>1</v>
      </c>
      <c r="G158" s="9">
        <v>545.12</v>
      </c>
      <c r="H158" s="11" t="s">
        <v>19</v>
      </c>
      <c r="I158" s="9">
        <f>ROUND(G158*1.263,2)</f>
        <v>688.49</v>
      </c>
      <c r="J158" s="12">
        <f>ROUND(I158*F158,2)</f>
        <v>688.49</v>
      </c>
    </row>
    <row r="159" spans="1:10" ht="105" x14ac:dyDescent="0.25">
      <c r="A159" s="9" t="s">
        <v>251</v>
      </c>
      <c r="B159" s="9" t="s">
        <v>30</v>
      </c>
      <c r="C159" s="11" t="s">
        <v>83</v>
      </c>
      <c r="D159" s="10" t="s">
        <v>84</v>
      </c>
      <c r="E159" s="11" t="s">
        <v>61</v>
      </c>
      <c r="F159" s="9">
        <v>1</v>
      </c>
      <c r="G159" s="9">
        <v>1193.04</v>
      </c>
      <c r="H159" s="11" t="s">
        <v>19</v>
      </c>
      <c r="I159" s="9">
        <f>ROUND(G159*1.263,2)</f>
        <v>1506.81</v>
      </c>
      <c r="J159" s="12">
        <f>ROUND(I159*F159,2)</f>
        <v>1506.81</v>
      </c>
    </row>
    <row r="160" spans="1:10" ht="60" x14ac:dyDescent="0.25">
      <c r="A160" s="9" t="s">
        <v>252</v>
      </c>
      <c r="B160" s="9" t="s">
        <v>30</v>
      </c>
      <c r="C160" s="11" t="s">
        <v>127</v>
      </c>
      <c r="D160" s="10" t="s">
        <v>128</v>
      </c>
      <c r="E160" s="11" t="s">
        <v>53</v>
      </c>
      <c r="F160" s="9">
        <v>1</v>
      </c>
      <c r="G160" s="9">
        <v>588.73</v>
      </c>
      <c r="H160" s="11" t="s">
        <v>19</v>
      </c>
      <c r="I160" s="9">
        <f>ROUND(G160*1.263,2)</f>
        <v>743.57</v>
      </c>
      <c r="J160" s="12">
        <f>ROUND(I160*F160,2)</f>
        <v>743.57</v>
      </c>
    </row>
    <row r="161" spans="1:10" x14ac:dyDescent="0.25">
      <c r="A161" s="5" t="s">
        <v>253</v>
      </c>
      <c r="B161" s="5"/>
      <c r="C161" s="7"/>
      <c r="D161" s="6" t="s">
        <v>254</v>
      </c>
      <c r="E161" s="7"/>
      <c r="F161" s="5"/>
      <c r="G161" s="5"/>
      <c r="H161" s="7"/>
      <c r="I161" s="5"/>
      <c r="J161" s="8">
        <f>SUM(J162,J168,J171,J174)</f>
        <v>34204.14</v>
      </c>
    </row>
    <row r="162" spans="1:10" x14ac:dyDescent="0.25">
      <c r="A162" s="5" t="s">
        <v>255</v>
      </c>
      <c r="B162" s="5"/>
      <c r="C162" s="7"/>
      <c r="D162" s="6" t="s">
        <v>55</v>
      </c>
      <c r="E162" s="7"/>
      <c r="F162" s="5"/>
      <c r="G162" s="5"/>
      <c r="H162" s="7"/>
      <c r="I162" s="5"/>
      <c r="J162" s="8">
        <f>SUM(J163:J167)</f>
        <v>9114.5399999999991</v>
      </c>
    </row>
    <row r="163" spans="1:10" ht="105" x14ac:dyDescent="0.25">
      <c r="A163" s="9" t="s">
        <v>256</v>
      </c>
      <c r="B163" s="9" t="s">
        <v>30</v>
      </c>
      <c r="C163" s="11" t="s">
        <v>41</v>
      </c>
      <c r="D163" s="10" t="s">
        <v>42</v>
      </c>
      <c r="E163" s="11" t="s">
        <v>43</v>
      </c>
      <c r="F163" s="9">
        <v>19.5</v>
      </c>
      <c r="G163" s="9">
        <v>259.70999999999998</v>
      </c>
      <c r="H163" s="11" t="s">
        <v>19</v>
      </c>
      <c r="I163" s="9">
        <f>ROUND(G163*1.263,2)</f>
        <v>328.01</v>
      </c>
      <c r="J163" s="12">
        <f>ROUND(I163*F163,2)</f>
        <v>6396.2</v>
      </c>
    </row>
    <row r="164" spans="1:10" ht="105" x14ac:dyDescent="0.25">
      <c r="A164" s="9" t="s">
        <v>257</v>
      </c>
      <c r="B164" s="9" t="s">
        <v>30</v>
      </c>
      <c r="C164" s="11" t="s">
        <v>59</v>
      </c>
      <c r="D164" s="10" t="s">
        <v>60</v>
      </c>
      <c r="E164" s="11" t="s">
        <v>61</v>
      </c>
      <c r="F164" s="9">
        <v>1</v>
      </c>
      <c r="G164" s="9">
        <v>545.12</v>
      </c>
      <c r="H164" s="11" t="s">
        <v>19</v>
      </c>
      <c r="I164" s="9">
        <f>ROUND(G164*1.263,2)</f>
        <v>688.49</v>
      </c>
      <c r="J164" s="12">
        <f>ROUND(I164*F164,2)</f>
        <v>688.49</v>
      </c>
    </row>
    <row r="165" spans="1:10" ht="105" x14ac:dyDescent="0.25">
      <c r="A165" s="9" t="s">
        <v>258</v>
      </c>
      <c r="B165" s="9" t="s">
        <v>30</v>
      </c>
      <c r="C165" s="11" t="s">
        <v>83</v>
      </c>
      <c r="D165" s="10" t="s">
        <v>84</v>
      </c>
      <c r="E165" s="11" t="s">
        <v>61</v>
      </c>
      <c r="F165" s="9">
        <v>1</v>
      </c>
      <c r="G165" s="9">
        <v>1193.04</v>
      </c>
      <c r="H165" s="11" t="s">
        <v>19</v>
      </c>
      <c r="I165" s="9">
        <f>ROUND(G165*1.263,2)</f>
        <v>1506.81</v>
      </c>
      <c r="J165" s="12">
        <f>ROUND(I165*F165,2)</f>
        <v>1506.81</v>
      </c>
    </row>
    <row r="166" spans="1:10" ht="30" x14ac:dyDescent="0.25">
      <c r="A166" s="9" t="s">
        <v>259</v>
      </c>
      <c r="B166" s="9" t="s">
        <v>30</v>
      </c>
      <c r="C166" s="11" t="s">
        <v>51</v>
      </c>
      <c r="D166" s="10" t="s">
        <v>52</v>
      </c>
      <c r="E166" s="11" t="s">
        <v>53</v>
      </c>
      <c r="F166" s="9">
        <v>2</v>
      </c>
      <c r="G166" s="9">
        <v>163.79</v>
      </c>
      <c r="H166" s="11" t="s">
        <v>19</v>
      </c>
      <c r="I166" s="9">
        <f>ROUND(G166*1.263,2)</f>
        <v>206.87</v>
      </c>
      <c r="J166" s="12">
        <f>ROUND(I166*F166,2)</f>
        <v>413.74</v>
      </c>
    </row>
    <row r="167" spans="1:10" x14ac:dyDescent="0.25">
      <c r="A167" s="9" t="s">
        <v>260</v>
      </c>
      <c r="B167" s="9" t="s">
        <v>30</v>
      </c>
      <c r="C167" s="11" t="s">
        <v>63</v>
      </c>
      <c r="D167" s="10" t="s">
        <v>64</v>
      </c>
      <c r="E167" s="11" t="s">
        <v>53</v>
      </c>
      <c r="F167" s="9">
        <v>1</v>
      </c>
      <c r="G167" s="9">
        <v>86.54</v>
      </c>
      <c r="H167" s="11" t="s">
        <v>19</v>
      </c>
      <c r="I167" s="9">
        <f>ROUND(G167*1.263,2)</f>
        <v>109.3</v>
      </c>
      <c r="J167" s="12">
        <f>ROUND(I167*F167,2)</f>
        <v>109.3</v>
      </c>
    </row>
    <row r="168" spans="1:10" x14ac:dyDescent="0.25">
      <c r="A168" s="5" t="s">
        <v>261</v>
      </c>
      <c r="B168" s="5"/>
      <c r="C168" s="7"/>
      <c r="D168" s="6" t="s">
        <v>262</v>
      </c>
      <c r="E168" s="7"/>
      <c r="F168" s="5"/>
      <c r="G168" s="5"/>
      <c r="H168" s="7"/>
      <c r="I168" s="5"/>
      <c r="J168" s="8">
        <f>SUM(J169:J170)</f>
        <v>8430.5</v>
      </c>
    </row>
    <row r="169" spans="1:10" ht="45" x14ac:dyDescent="0.25">
      <c r="A169" s="9" t="s">
        <v>263</v>
      </c>
      <c r="B169" s="9" t="s">
        <v>30</v>
      </c>
      <c r="C169" s="11" t="s">
        <v>47</v>
      </c>
      <c r="D169" s="10" t="s">
        <v>48</v>
      </c>
      <c r="E169" s="11" t="s">
        <v>43</v>
      </c>
      <c r="F169" s="9">
        <v>25</v>
      </c>
      <c r="G169" s="9">
        <v>7.29</v>
      </c>
      <c r="H169" s="11" t="s">
        <v>19</v>
      </c>
      <c r="I169" s="9">
        <f>ROUND(G169*1.263,2)</f>
        <v>9.2100000000000009</v>
      </c>
      <c r="J169" s="12">
        <f>ROUND(I169*F169,2)</f>
        <v>230.25</v>
      </c>
    </row>
    <row r="170" spans="1:10" ht="105" x14ac:dyDescent="0.25">
      <c r="A170" s="9" t="s">
        <v>264</v>
      </c>
      <c r="B170" s="9" t="s">
        <v>30</v>
      </c>
      <c r="C170" s="11" t="s">
        <v>41</v>
      </c>
      <c r="D170" s="10" t="s">
        <v>42</v>
      </c>
      <c r="E170" s="11" t="s">
        <v>43</v>
      </c>
      <c r="F170" s="9">
        <v>25</v>
      </c>
      <c r="G170" s="9">
        <v>259.70999999999998</v>
      </c>
      <c r="H170" s="11" t="s">
        <v>19</v>
      </c>
      <c r="I170" s="9">
        <f>ROUND(G170*1.263,2)</f>
        <v>328.01</v>
      </c>
      <c r="J170" s="12">
        <f>ROUND(I170*F170,2)</f>
        <v>8200.25</v>
      </c>
    </row>
    <row r="171" spans="1:10" x14ac:dyDescent="0.25">
      <c r="A171" s="5" t="s">
        <v>265</v>
      </c>
      <c r="B171" s="5"/>
      <c r="C171" s="7"/>
      <c r="D171" s="6" t="s">
        <v>266</v>
      </c>
      <c r="E171" s="7"/>
      <c r="F171" s="5"/>
      <c r="G171" s="5"/>
      <c r="H171" s="7"/>
      <c r="I171" s="5"/>
      <c r="J171" s="8">
        <f>SUM(J172:J173)</f>
        <v>7756.0599999999995</v>
      </c>
    </row>
    <row r="172" spans="1:10" ht="45" x14ac:dyDescent="0.25">
      <c r="A172" s="9" t="s">
        <v>267</v>
      </c>
      <c r="B172" s="9" t="s">
        <v>30</v>
      </c>
      <c r="C172" s="11" t="s">
        <v>47</v>
      </c>
      <c r="D172" s="10" t="s">
        <v>48</v>
      </c>
      <c r="E172" s="11" t="s">
        <v>43</v>
      </c>
      <c r="F172" s="9">
        <v>23</v>
      </c>
      <c r="G172" s="9">
        <v>7.29</v>
      </c>
      <c r="H172" s="11" t="s">
        <v>19</v>
      </c>
      <c r="I172" s="9">
        <f>ROUND(G172*1.263,2)</f>
        <v>9.2100000000000009</v>
      </c>
      <c r="J172" s="12">
        <f>ROUND(I172*F172,2)</f>
        <v>211.83</v>
      </c>
    </row>
    <row r="173" spans="1:10" ht="105" x14ac:dyDescent="0.25">
      <c r="A173" s="9" t="s">
        <v>268</v>
      </c>
      <c r="B173" s="9" t="s">
        <v>30</v>
      </c>
      <c r="C173" s="11" t="s">
        <v>41</v>
      </c>
      <c r="D173" s="10" t="s">
        <v>42</v>
      </c>
      <c r="E173" s="11" t="s">
        <v>43</v>
      </c>
      <c r="F173" s="9">
        <v>23</v>
      </c>
      <c r="G173" s="9">
        <v>259.70999999999998</v>
      </c>
      <c r="H173" s="11" t="s">
        <v>19</v>
      </c>
      <c r="I173" s="9">
        <f>ROUND(G173*1.263,2)</f>
        <v>328.01</v>
      </c>
      <c r="J173" s="12">
        <f>ROUND(I173*F173,2)</f>
        <v>7544.23</v>
      </c>
    </row>
    <row r="174" spans="1:10" x14ac:dyDescent="0.25">
      <c r="A174" s="5" t="s">
        <v>269</v>
      </c>
      <c r="B174" s="5"/>
      <c r="C174" s="7"/>
      <c r="D174" s="6" t="s">
        <v>45</v>
      </c>
      <c r="E174" s="7"/>
      <c r="F174" s="5"/>
      <c r="G174" s="5"/>
      <c r="H174" s="7"/>
      <c r="I174" s="5"/>
      <c r="J174" s="8">
        <f>SUM(J175:J178)</f>
        <v>8903.0400000000009</v>
      </c>
    </row>
    <row r="175" spans="1:10" ht="45" x14ac:dyDescent="0.25">
      <c r="A175" s="9" t="s">
        <v>270</v>
      </c>
      <c r="B175" s="9" t="s">
        <v>30</v>
      </c>
      <c r="C175" s="11" t="s">
        <v>47</v>
      </c>
      <c r="D175" s="10" t="s">
        <v>48</v>
      </c>
      <c r="E175" s="11" t="s">
        <v>43</v>
      </c>
      <c r="F175" s="9">
        <v>17</v>
      </c>
      <c r="G175" s="9">
        <v>7.29</v>
      </c>
      <c r="H175" s="11" t="s">
        <v>19</v>
      </c>
      <c r="I175" s="9">
        <f>ROUND(G175*1.263,2)</f>
        <v>9.2100000000000009</v>
      </c>
      <c r="J175" s="12">
        <f>ROUND(I175*F175,2)</f>
        <v>156.57</v>
      </c>
    </row>
    <row r="176" spans="1:10" ht="105" x14ac:dyDescent="0.25">
      <c r="A176" s="9" t="s">
        <v>271</v>
      </c>
      <c r="B176" s="9" t="s">
        <v>30</v>
      </c>
      <c r="C176" s="11" t="s">
        <v>41</v>
      </c>
      <c r="D176" s="10" t="s">
        <v>42</v>
      </c>
      <c r="E176" s="11" t="s">
        <v>43</v>
      </c>
      <c r="F176" s="9">
        <v>21.5</v>
      </c>
      <c r="G176" s="9">
        <v>259.70999999999998</v>
      </c>
      <c r="H176" s="11" t="s">
        <v>19</v>
      </c>
      <c r="I176" s="9">
        <f>ROUND(G176*1.263,2)</f>
        <v>328.01</v>
      </c>
      <c r="J176" s="12">
        <f>ROUND(I176*F176,2)</f>
        <v>7052.22</v>
      </c>
    </row>
    <row r="177" spans="1:10" ht="105" x14ac:dyDescent="0.25">
      <c r="A177" s="9" t="s">
        <v>272</v>
      </c>
      <c r="B177" s="9" t="s">
        <v>30</v>
      </c>
      <c r="C177" s="11" t="s">
        <v>83</v>
      </c>
      <c r="D177" s="10" t="s">
        <v>84</v>
      </c>
      <c r="E177" s="11" t="s">
        <v>61</v>
      </c>
      <c r="F177" s="9">
        <v>1</v>
      </c>
      <c r="G177" s="9">
        <v>1193.04</v>
      </c>
      <c r="H177" s="11" t="s">
        <v>19</v>
      </c>
      <c r="I177" s="9">
        <f>ROUND(G177*1.263,2)</f>
        <v>1506.81</v>
      </c>
      <c r="J177" s="12">
        <f>ROUND(I177*F177,2)</f>
        <v>1506.81</v>
      </c>
    </row>
    <row r="178" spans="1:10" ht="30" x14ac:dyDescent="0.25">
      <c r="A178" s="9" t="s">
        <v>273</v>
      </c>
      <c r="B178" s="9" t="s">
        <v>30</v>
      </c>
      <c r="C178" s="11" t="s">
        <v>99</v>
      </c>
      <c r="D178" s="10" t="s">
        <v>100</v>
      </c>
      <c r="E178" s="11" t="s">
        <v>53</v>
      </c>
      <c r="F178" s="9">
        <v>1</v>
      </c>
      <c r="G178" s="9">
        <v>148.41</v>
      </c>
      <c r="H178" s="11" t="s">
        <v>19</v>
      </c>
      <c r="I178" s="9">
        <f>ROUND(G178*1.263,2)</f>
        <v>187.44</v>
      </c>
      <c r="J178" s="12">
        <f>ROUND(I178*F178,2)</f>
        <v>187.44</v>
      </c>
    </row>
    <row r="179" spans="1:10" x14ac:dyDescent="0.25">
      <c r="A179" s="5" t="s">
        <v>274</v>
      </c>
      <c r="B179" s="5"/>
      <c r="C179" s="7"/>
      <c r="D179" s="6" t="s">
        <v>275</v>
      </c>
      <c r="E179" s="7"/>
      <c r="F179" s="5"/>
      <c r="G179" s="5"/>
      <c r="H179" s="7"/>
      <c r="I179" s="5"/>
      <c r="J179" s="8">
        <f>SUM(J180,J185,J188,J191)</f>
        <v>41142.939999999995</v>
      </c>
    </row>
    <row r="180" spans="1:10" x14ac:dyDescent="0.25">
      <c r="A180" s="5" t="s">
        <v>276</v>
      </c>
      <c r="B180" s="5"/>
      <c r="C180" s="7"/>
      <c r="D180" s="6" t="s">
        <v>142</v>
      </c>
      <c r="E180" s="7"/>
      <c r="F180" s="5"/>
      <c r="G180" s="5"/>
      <c r="H180" s="7"/>
      <c r="I180" s="5"/>
      <c r="J180" s="8">
        <f>SUM(J181:J184)</f>
        <v>10887.169999999998</v>
      </c>
    </row>
    <row r="181" spans="1:10" ht="105" x14ac:dyDescent="0.25">
      <c r="A181" s="9" t="s">
        <v>277</v>
      </c>
      <c r="B181" s="9" t="s">
        <v>30</v>
      </c>
      <c r="C181" s="11" t="s">
        <v>183</v>
      </c>
      <c r="D181" s="10" t="s">
        <v>184</v>
      </c>
      <c r="E181" s="11" t="s">
        <v>43</v>
      </c>
      <c r="F181" s="9">
        <v>17</v>
      </c>
      <c r="G181" s="9">
        <v>369.24</v>
      </c>
      <c r="H181" s="11" t="s">
        <v>19</v>
      </c>
      <c r="I181" s="9">
        <f>ROUND(G181*1.263,2)</f>
        <v>466.35</v>
      </c>
      <c r="J181" s="12">
        <f>ROUND(I181*F181,2)</f>
        <v>7927.95</v>
      </c>
    </row>
    <row r="182" spans="1:10" ht="105" x14ac:dyDescent="0.25">
      <c r="A182" s="9" t="s">
        <v>278</v>
      </c>
      <c r="B182" s="9" t="s">
        <v>30</v>
      </c>
      <c r="C182" s="11" t="s">
        <v>186</v>
      </c>
      <c r="D182" s="10" t="s">
        <v>187</v>
      </c>
      <c r="E182" s="11" t="s">
        <v>61</v>
      </c>
      <c r="F182" s="9">
        <v>1</v>
      </c>
      <c r="G182" s="9">
        <v>766.3</v>
      </c>
      <c r="H182" s="11" t="s">
        <v>19</v>
      </c>
      <c r="I182" s="9">
        <f>ROUND(G182*1.263,2)</f>
        <v>967.84</v>
      </c>
      <c r="J182" s="12">
        <f>ROUND(I182*F182,2)</f>
        <v>967.84</v>
      </c>
    </row>
    <row r="183" spans="1:10" ht="120" x14ac:dyDescent="0.25">
      <c r="A183" s="9" t="s">
        <v>279</v>
      </c>
      <c r="B183" s="9" t="s">
        <v>30</v>
      </c>
      <c r="C183" s="11" t="s">
        <v>189</v>
      </c>
      <c r="D183" s="10" t="s">
        <v>190</v>
      </c>
      <c r="E183" s="11" t="s">
        <v>61</v>
      </c>
      <c r="F183" s="9">
        <v>1</v>
      </c>
      <c r="G183" s="9">
        <v>1490.17</v>
      </c>
      <c r="H183" s="11" t="s">
        <v>19</v>
      </c>
      <c r="I183" s="9">
        <f>ROUND(G183*1.263,2)</f>
        <v>1882.08</v>
      </c>
      <c r="J183" s="12">
        <f>ROUND(I183*F183,2)</f>
        <v>1882.08</v>
      </c>
    </row>
    <row r="184" spans="1:10" x14ac:dyDescent="0.25">
      <c r="A184" s="9" t="s">
        <v>280</v>
      </c>
      <c r="B184" s="9" t="s">
        <v>30</v>
      </c>
      <c r="C184" s="11" t="s">
        <v>63</v>
      </c>
      <c r="D184" s="10" t="s">
        <v>64</v>
      </c>
      <c r="E184" s="11" t="s">
        <v>53</v>
      </c>
      <c r="F184" s="9">
        <v>1</v>
      </c>
      <c r="G184" s="9">
        <v>86.54</v>
      </c>
      <c r="H184" s="11" t="s">
        <v>19</v>
      </c>
      <c r="I184" s="9">
        <f>ROUND(G184*1.263,2)</f>
        <v>109.3</v>
      </c>
      <c r="J184" s="12">
        <f>ROUND(I184*F184,2)</f>
        <v>109.3</v>
      </c>
    </row>
    <row r="185" spans="1:10" x14ac:dyDescent="0.25">
      <c r="A185" s="5" t="s">
        <v>281</v>
      </c>
      <c r="B185" s="5"/>
      <c r="C185" s="7"/>
      <c r="D185" s="6" t="s">
        <v>136</v>
      </c>
      <c r="E185" s="7"/>
      <c r="F185" s="5"/>
      <c r="G185" s="5"/>
      <c r="H185" s="7"/>
      <c r="I185" s="5"/>
      <c r="J185" s="8">
        <f>SUM(J186:J187)</f>
        <v>10699.75</v>
      </c>
    </row>
    <row r="186" spans="1:10" ht="105" x14ac:dyDescent="0.25">
      <c r="A186" s="9" t="s">
        <v>282</v>
      </c>
      <c r="B186" s="9" t="s">
        <v>30</v>
      </c>
      <c r="C186" s="11" t="s">
        <v>183</v>
      </c>
      <c r="D186" s="10" t="s">
        <v>184</v>
      </c>
      <c r="E186" s="11" t="s">
        <v>43</v>
      </c>
      <c r="F186" s="9">
        <v>22.5</v>
      </c>
      <c r="G186" s="9">
        <v>369.24</v>
      </c>
      <c r="H186" s="11" t="s">
        <v>19</v>
      </c>
      <c r="I186" s="9">
        <f>ROUND(G186*1.263,2)</f>
        <v>466.35</v>
      </c>
      <c r="J186" s="12">
        <f>ROUND(I186*F186,2)</f>
        <v>10492.88</v>
      </c>
    </row>
    <row r="187" spans="1:10" ht="30" x14ac:dyDescent="0.25">
      <c r="A187" s="9" t="s">
        <v>283</v>
      </c>
      <c r="B187" s="9" t="s">
        <v>30</v>
      </c>
      <c r="C187" s="11" t="s">
        <v>51</v>
      </c>
      <c r="D187" s="10" t="s">
        <v>52</v>
      </c>
      <c r="E187" s="11" t="s">
        <v>53</v>
      </c>
      <c r="F187" s="9">
        <v>1</v>
      </c>
      <c r="G187" s="9">
        <v>163.79</v>
      </c>
      <c r="H187" s="11" t="s">
        <v>19</v>
      </c>
      <c r="I187" s="9">
        <f>ROUND(G187*1.263,2)</f>
        <v>206.87</v>
      </c>
      <c r="J187" s="12">
        <f>ROUND(I187*F187,2)</f>
        <v>206.87</v>
      </c>
    </row>
    <row r="188" spans="1:10" x14ac:dyDescent="0.25">
      <c r="A188" s="5" t="s">
        <v>284</v>
      </c>
      <c r="B188" s="5"/>
      <c r="C188" s="7"/>
      <c r="D188" s="6" t="s">
        <v>167</v>
      </c>
      <c r="E188" s="7"/>
      <c r="F188" s="5"/>
      <c r="G188" s="5"/>
      <c r="H188" s="7"/>
      <c r="I188" s="5"/>
      <c r="J188" s="8">
        <f>SUM(J189:J190)</f>
        <v>9063.1400000000012</v>
      </c>
    </row>
    <row r="189" spans="1:10" ht="105" x14ac:dyDescent="0.25">
      <c r="A189" s="9" t="s">
        <v>285</v>
      </c>
      <c r="B189" s="9" t="s">
        <v>30</v>
      </c>
      <c r="C189" s="11" t="s">
        <v>41</v>
      </c>
      <c r="D189" s="10" t="s">
        <v>42</v>
      </c>
      <c r="E189" s="11" t="s">
        <v>43</v>
      </c>
      <c r="F189" s="9">
        <v>27</v>
      </c>
      <c r="G189" s="9">
        <v>259.70999999999998</v>
      </c>
      <c r="H189" s="11" t="s">
        <v>19</v>
      </c>
      <c r="I189" s="9">
        <f>ROUND(G189*1.263,2)</f>
        <v>328.01</v>
      </c>
      <c r="J189" s="12">
        <f>ROUND(I189*F189,2)</f>
        <v>8856.27</v>
      </c>
    </row>
    <row r="190" spans="1:10" ht="30" x14ac:dyDescent="0.25">
      <c r="A190" s="9" t="s">
        <v>286</v>
      </c>
      <c r="B190" s="9" t="s">
        <v>30</v>
      </c>
      <c r="C190" s="11" t="s">
        <v>51</v>
      </c>
      <c r="D190" s="10" t="s">
        <v>52</v>
      </c>
      <c r="E190" s="11" t="s">
        <v>53</v>
      </c>
      <c r="F190" s="9">
        <v>1</v>
      </c>
      <c r="G190" s="9">
        <v>163.79</v>
      </c>
      <c r="H190" s="11" t="s">
        <v>19</v>
      </c>
      <c r="I190" s="9">
        <f>ROUND(G190*1.263,2)</f>
        <v>206.87</v>
      </c>
      <c r="J190" s="12">
        <f>ROUND(I190*F190,2)</f>
        <v>206.87</v>
      </c>
    </row>
    <row r="191" spans="1:10" x14ac:dyDescent="0.25">
      <c r="A191" s="5" t="s">
        <v>287</v>
      </c>
      <c r="B191" s="5"/>
      <c r="C191" s="7"/>
      <c r="D191" s="6" t="s">
        <v>147</v>
      </c>
      <c r="E191" s="7"/>
      <c r="F191" s="5"/>
      <c r="G191" s="5"/>
      <c r="H191" s="7"/>
      <c r="I191" s="5"/>
      <c r="J191" s="8">
        <f>SUM(J192:J197)</f>
        <v>10492.88</v>
      </c>
    </row>
    <row r="192" spans="1:10" ht="105" x14ac:dyDescent="0.25">
      <c r="A192" s="9" t="s">
        <v>288</v>
      </c>
      <c r="B192" s="9" t="s">
        <v>30</v>
      </c>
      <c r="C192" s="11" t="s">
        <v>41</v>
      </c>
      <c r="D192" s="10" t="s">
        <v>42</v>
      </c>
      <c r="E192" s="11" t="s">
        <v>43</v>
      </c>
      <c r="F192" s="9">
        <v>22.5</v>
      </c>
      <c r="G192" s="9">
        <v>259.70999999999998</v>
      </c>
      <c r="H192" s="11" t="s">
        <v>19</v>
      </c>
      <c r="I192" s="9">
        <f>ROUND(G192*1.263,2)</f>
        <v>328.01</v>
      </c>
      <c r="J192" s="12">
        <f>ROUND(I192*F192,2)</f>
        <v>7380.23</v>
      </c>
    </row>
    <row r="193" spans="1:10" ht="105" x14ac:dyDescent="0.25">
      <c r="A193" s="9" t="s">
        <v>289</v>
      </c>
      <c r="B193" s="9" t="s">
        <v>30</v>
      </c>
      <c r="C193" s="11" t="s">
        <v>59</v>
      </c>
      <c r="D193" s="10" t="s">
        <v>60</v>
      </c>
      <c r="E193" s="11" t="s">
        <v>61</v>
      </c>
      <c r="F193" s="9">
        <v>1</v>
      </c>
      <c r="G193" s="9">
        <v>545.12</v>
      </c>
      <c r="H193" s="11" t="s">
        <v>19</v>
      </c>
      <c r="I193" s="9">
        <f>ROUND(G193*1.263,2)</f>
        <v>688.49</v>
      </c>
      <c r="J193" s="12">
        <f>ROUND(I193*F193,2)</f>
        <v>688.49</v>
      </c>
    </row>
    <row r="194" spans="1:10" ht="105" x14ac:dyDescent="0.25">
      <c r="A194" s="9" t="s">
        <v>290</v>
      </c>
      <c r="B194" s="9" t="s">
        <v>30</v>
      </c>
      <c r="C194" s="11" t="s">
        <v>83</v>
      </c>
      <c r="D194" s="10" t="s">
        <v>84</v>
      </c>
      <c r="E194" s="11" t="s">
        <v>61</v>
      </c>
      <c r="F194" s="9">
        <v>1</v>
      </c>
      <c r="G194" s="9">
        <v>1193.04</v>
      </c>
      <c r="H194" s="11" t="s">
        <v>19</v>
      </c>
      <c r="I194" s="9">
        <f>ROUND(G194*1.263,2)</f>
        <v>1506.81</v>
      </c>
      <c r="J194" s="12">
        <f>ROUND(I194*F194,2)</f>
        <v>1506.81</v>
      </c>
    </row>
    <row r="195" spans="1:10" ht="30" x14ac:dyDescent="0.25">
      <c r="A195" s="9" t="s">
        <v>291</v>
      </c>
      <c r="B195" s="9" t="s">
        <v>30</v>
      </c>
      <c r="C195" s="11" t="s">
        <v>51</v>
      </c>
      <c r="D195" s="10" t="s">
        <v>52</v>
      </c>
      <c r="E195" s="11" t="s">
        <v>53</v>
      </c>
      <c r="F195" s="9">
        <v>3</v>
      </c>
      <c r="G195" s="9">
        <v>163.79</v>
      </c>
      <c r="H195" s="11" t="s">
        <v>19</v>
      </c>
      <c r="I195" s="9">
        <f>ROUND(G195*1.263,2)</f>
        <v>206.87</v>
      </c>
      <c r="J195" s="12">
        <f>ROUND(I195*F195,2)</f>
        <v>620.61</v>
      </c>
    </row>
    <row r="196" spans="1:10" x14ac:dyDescent="0.25">
      <c r="A196" s="9" t="s">
        <v>292</v>
      </c>
      <c r="B196" s="9" t="s">
        <v>30</v>
      </c>
      <c r="C196" s="11" t="s">
        <v>63</v>
      </c>
      <c r="D196" s="10" t="s">
        <v>64</v>
      </c>
      <c r="E196" s="11" t="s">
        <v>53</v>
      </c>
      <c r="F196" s="9">
        <v>1</v>
      </c>
      <c r="G196" s="9">
        <v>86.54</v>
      </c>
      <c r="H196" s="11" t="s">
        <v>19</v>
      </c>
      <c r="I196" s="9">
        <f>ROUND(G196*1.263,2)</f>
        <v>109.3</v>
      </c>
      <c r="J196" s="12">
        <f>ROUND(I196*F196,2)</f>
        <v>109.3</v>
      </c>
    </row>
    <row r="197" spans="1:10" ht="30" x14ac:dyDescent="0.25">
      <c r="A197" s="9" t="s">
        <v>293</v>
      </c>
      <c r="B197" s="9" t="s">
        <v>30</v>
      </c>
      <c r="C197" s="11" t="s">
        <v>99</v>
      </c>
      <c r="D197" s="10" t="s">
        <v>100</v>
      </c>
      <c r="E197" s="11" t="s">
        <v>53</v>
      </c>
      <c r="F197" s="9">
        <v>1</v>
      </c>
      <c r="G197" s="9">
        <v>148.41</v>
      </c>
      <c r="H197" s="11" t="s">
        <v>19</v>
      </c>
      <c r="I197" s="9">
        <f>ROUND(G197*1.263,2)</f>
        <v>187.44</v>
      </c>
      <c r="J197" s="12">
        <f>ROUND(I197*F197,2)</f>
        <v>187.44</v>
      </c>
    </row>
    <row r="198" spans="1:10" x14ac:dyDescent="0.25">
      <c r="A198" s="5" t="s">
        <v>294</v>
      </c>
      <c r="B198" s="5"/>
      <c r="C198" s="7"/>
      <c r="D198" s="6" t="s">
        <v>295</v>
      </c>
      <c r="E198" s="7"/>
      <c r="F198" s="5"/>
      <c r="G198" s="5"/>
      <c r="H198" s="7"/>
      <c r="I198" s="5"/>
      <c r="J198" s="8">
        <f>SUM(J199,J204,J207,J210,J213)</f>
        <v>34982.959999999992</v>
      </c>
    </row>
    <row r="199" spans="1:10" x14ac:dyDescent="0.25">
      <c r="A199" s="5" t="s">
        <v>296</v>
      </c>
      <c r="B199" s="5"/>
      <c r="C199" s="7"/>
      <c r="D199" s="6" t="s">
        <v>45</v>
      </c>
      <c r="E199" s="7"/>
      <c r="F199" s="5"/>
      <c r="G199" s="5"/>
      <c r="H199" s="7"/>
      <c r="I199" s="5"/>
      <c r="J199" s="8">
        <f>SUM(J200:J203)</f>
        <v>7149.4699999999993</v>
      </c>
    </row>
    <row r="200" spans="1:10" ht="45" x14ac:dyDescent="0.25">
      <c r="A200" s="9" t="s">
        <v>297</v>
      </c>
      <c r="B200" s="9" t="s">
        <v>30</v>
      </c>
      <c r="C200" s="11" t="s">
        <v>47</v>
      </c>
      <c r="D200" s="10" t="s">
        <v>48</v>
      </c>
      <c r="E200" s="11" t="s">
        <v>43</v>
      </c>
      <c r="F200" s="9">
        <v>21.5</v>
      </c>
      <c r="G200" s="9">
        <v>7.29</v>
      </c>
      <c r="H200" s="11" t="s">
        <v>19</v>
      </c>
      <c r="I200" s="9">
        <f>ROUND(G200*1.263,2)</f>
        <v>9.2100000000000009</v>
      </c>
      <c r="J200" s="12">
        <f>ROUND(I200*F200,2)</f>
        <v>198.02</v>
      </c>
    </row>
    <row r="201" spans="1:10" ht="105" x14ac:dyDescent="0.25">
      <c r="A201" s="9" t="s">
        <v>298</v>
      </c>
      <c r="B201" s="9" t="s">
        <v>30</v>
      </c>
      <c r="C201" s="11" t="s">
        <v>41</v>
      </c>
      <c r="D201" s="10" t="s">
        <v>42</v>
      </c>
      <c r="E201" s="11" t="s">
        <v>43</v>
      </c>
      <c r="F201" s="9">
        <v>14.5</v>
      </c>
      <c r="G201" s="9">
        <v>259.70999999999998</v>
      </c>
      <c r="H201" s="11" t="s">
        <v>19</v>
      </c>
      <c r="I201" s="9">
        <f>ROUND(G201*1.263,2)</f>
        <v>328.01</v>
      </c>
      <c r="J201" s="12">
        <f>ROUND(I201*F201,2)</f>
        <v>4756.1499999999996</v>
      </c>
    </row>
    <row r="202" spans="1:10" ht="105" x14ac:dyDescent="0.25">
      <c r="A202" s="9" t="s">
        <v>299</v>
      </c>
      <c r="B202" s="9" t="s">
        <v>30</v>
      </c>
      <c r="C202" s="11" t="s">
        <v>59</v>
      </c>
      <c r="D202" s="10" t="s">
        <v>60</v>
      </c>
      <c r="E202" s="11" t="s">
        <v>61</v>
      </c>
      <c r="F202" s="9">
        <v>1</v>
      </c>
      <c r="G202" s="9">
        <v>545.12</v>
      </c>
      <c r="H202" s="11" t="s">
        <v>19</v>
      </c>
      <c r="I202" s="9">
        <f>ROUND(G202*1.263,2)</f>
        <v>688.49</v>
      </c>
      <c r="J202" s="12">
        <f>ROUND(I202*F202,2)</f>
        <v>688.49</v>
      </c>
    </row>
    <row r="203" spans="1:10" ht="105" x14ac:dyDescent="0.25">
      <c r="A203" s="9" t="s">
        <v>300</v>
      </c>
      <c r="B203" s="9" t="s">
        <v>30</v>
      </c>
      <c r="C203" s="11" t="s">
        <v>83</v>
      </c>
      <c r="D203" s="10" t="s">
        <v>84</v>
      </c>
      <c r="E203" s="11" t="s">
        <v>61</v>
      </c>
      <c r="F203" s="9">
        <v>1</v>
      </c>
      <c r="G203" s="9">
        <v>1193.04</v>
      </c>
      <c r="H203" s="11" t="s">
        <v>19</v>
      </c>
      <c r="I203" s="9">
        <f>ROUND(G203*1.263,2)</f>
        <v>1506.81</v>
      </c>
      <c r="J203" s="12">
        <f>ROUND(I203*F203,2)</f>
        <v>1506.81</v>
      </c>
    </row>
    <row r="204" spans="1:10" x14ac:dyDescent="0.25">
      <c r="A204" s="5" t="s">
        <v>301</v>
      </c>
      <c r="B204" s="5"/>
      <c r="C204" s="7"/>
      <c r="D204" s="6" t="s">
        <v>243</v>
      </c>
      <c r="E204" s="7"/>
      <c r="F204" s="5"/>
      <c r="G204" s="5"/>
      <c r="H204" s="7"/>
      <c r="I204" s="5"/>
      <c r="J204" s="8">
        <f>SUM(J205:J206)</f>
        <v>6591.8099999999995</v>
      </c>
    </row>
    <row r="205" spans="1:10" ht="45" x14ac:dyDescent="0.25">
      <c r="A205" s="9" t="s">
        <v>302</v>
      </c>
      <c r="B205" s="9" t="s">
        <v>30</v>
      </c>
      <c r="C205" s="11" t="s">
        <v>47</v>
      </c>
      <c r="D205" s="10" t="s">
        <v>48</v>
      </c>
      <c r="E205" s="11" t="s">
        <v>43</v>
      </c>
      <c r="F205" s="9">
        <v>4.5</v>
      </c>
      <c r="G205" s="9">
        <v>7.29</v>
      </c>
      <c r="H205" s="11" t="s">
        <v>19</v>
      </c>
      <c r="I205" s="9">
        <f>ROUND(G205*1.263,2)</f>
        <v>9.2100000000000009</v>
      </c>
      <c r="J205" s="12">
        <f>ROUND(I205*F205,2)</f>
        <v>41.45</v>
      </c>
    </row>
    <row r="206" spans="1:10" ht="105" x14ac:dyDescent="0.25">
      <c r="A206" s="9" t="s">
        <v>303</v>
      </c>
      <c r="B206" s="9" t="s">
        <v>30</v>
      </c>
      <c r="C206" s="11" t="s">
        <v>41</v>
      </c>
      <c r="D206" s="10" t="s">
        <v>42</v>
      </c>
      <c r="E206" s="11" t="s">
        <v>43</v>
      </c>
      <c r="F206" s="9">
        <v>19.97</v>
      </c>
      <c r="G206" s="9">
        <v>259.70999999999998</v>
      </c>
      <c r="H206" s="11" t="s">
        <v>19</v>
      </c>
      <c r="I206" s="9">
        <f>ROUND(G206*1.263,2)</f>
        <v>328.01</v>
      </c>
      <c r="J206" s="12">
        <f>ROUND(I206*F206,2)</f>
        <v>6550.36</v>
      </c>
    </row>
    <row r="207" spans="1:10" x14ac:dyDescent="0.25">
      <c r="A207" s="5" t="s">
        <v>304</v>
      </c>
      <c r="B207" s="5"/>
      <c r="C207" s="7"/>
      <c r="D207" s="6" t="s">
        <v>305</v>
      </c>
      <c r="E207" s="7"/>
      <c r="F207" s="5"/>
      <c r="G207" s="5"/>
      <c r="H207" s="7"/>
      <c r="I207" s="5"/>
      <c r="J207" s="8">
        <f>SUM(J208:J209)</f>
        <v>6734.28</v>
      </c>
    </row>
    <row r="208" spans="1:10" ht="45" x14ac:dyDescent="0.25">
      <c r="A208" s="9" t="s">
        <v>306</v>
      </c>
      <c r="B208" s="9" t="s">
        <v>30</v>
      </c>
      <c r="C208" s="11" t="s">
        <v>47</v>
      </c>
      <c r="D208" s="10" t="s">
        <v>48</v>
      </c>
      <c r="E208" s="11" t="s">
        <v>43</v>
      </c>
      <c r="F208" s="9">
        <v>19.97</v>
      </c>
      <c r="G208" s="9">
        <v>7.29</v>
      </c>
      <c r="H208" s="11" t="s">
        <v>19</v>
      </c>
      <c r="I208" s="9">
        <f>ROUND(G208*1.263,2)</f>
        <v>9.2100000000000009</v>
      </c>
      <c r="J208" s="12">
        <f>ROUND(I208*F208,2)</f>
        <v>183.92</v>
      </c>
    </row>
    <row r="209" spans="1:10" ht="105" x14ac:dyDescent="0.25">
      <c r="A209" s="9" t="s">
        <v>307</v>
      </c>
      <c r="B209" s="9" t="s">
        <v>30</v>
      </c>
      <c r="C209" s="11" t="s">
        <v>41</v>
      </c>
      <c r="D209" s="10" t="s">
        <v>42</v>
      </c>
      <c r="E209" s="11" t="s">
        <v>43</v>
      </c>
      <c r="F209" s="9">
        <v>19.97</v>
      </c>
      <c r="G209" s="9">
        <v>259.70999999999998</v>
      </c>
      <c r="H209" s="11" t="s">
        <v>19</v>
      </c>
      <c r="I209" s="9">
        <f>ROUND(G209*1.263,2)</f>
        <v>328.01</v>
      </c>
      <c r="J209" s="12">
        <f>ROUND(I209*F209,2)</f>
        <v>6550.36</v>
      </c>
    </row>
    <row r="210" spans="1:10" x14ac:dyDescent="0.25">
      <c r="A210" s="5" t="s">
        <v>308</v>
      </c>
      <c r="B210" s="5"/>
      <c r="C210" s="7"/>
      <c r="D210" s="6" t="s">
        <v>309</v>
      </c>
      <c r="E210" s="7"/>
      <c r="F210" s="5"/>
      <c r="G210" s="5"/>
      <c r="H210" s="7"/>
      <c r="I210" s="5"/>
      <c r="J210" s="8">
        <f>SUM(J211:J212)</f>
        <v>6734.28</v>
      </c>
    </row>
    <row r="211" spans="1:10" ht="45" x14ac:dyDescent="0.25">
      <c r="A211" s="9" t="s">
        <v>310</v>
      </c>
      <c r="B211" s="9" t="s">
        <v>30</v>
      </c>
      <c r="C211" s="11" t="s">
        <v>47</v>
      </c>
      <c r="D211" s="10" t="s">
        <v>48</v>
      </c>
      <c r="E211" s="11" t="s">
        <v>43</v>
      </c>
      <c r="F211" s="9">
        <v>19.97</v>
      </c>
      <c r="G211" s="9">
        <v>7.29</v>
      </c>
      <c r="H211" s="11" t="s">
        <v>19</v>
      </c>
      <c r="I211" s="9">
        <f>ROUND(G211*1.263,2)</f>
        <v>9.2100000000000009</v>
      </c>
      <c r="J211" s="12">
        <f>ROUND(I211*F211,2)</f>
        <v>183.92</v>
      </c>
    </row>
    <row r="212" spans="1:10" ht="105" x14ac:dyDescent="0.25">
      <c r="A212" s="9" t="s">
        <v>311</v>
      </c>
      <c r="B212" s="9" t="s">
        <v>30</v>
      </c>
      <c r="C212" s="11" t="s">
        <v>41</v>
      </c>
      <c r="D212" s="10" t="s">
        <v>42</v>
      </c>
      <c r="E212" s="11" t="s">
        <v>43</v>
      </c>
      <c r="F212" s="9">
        <v>19.97</v>
      </c>
      <c r="G212" s="9">
        <v>259.70999999999998</v>
      </c>
      <c r="H212" s="11" t="s">
        <v>19</v>
      </c>
      <c r="I212" s="9">
        <f>ROUND(G212*1.263,2)</f>
        <v>328.01</v>
      </c>
      <c r="J212" s="12">
        <f>ROUND(I212*F212,2)</f>
        <v>6550.36</v>
      </c>
    </row>
    <row r="213" spans="1:10" x14ac:dyDescent="0.25">
      <c r="A213" s="5" t="s">
        <v>312</v>
      </c>
      <c r="B213" s="5"/>
      <c r="C213" s="7"/>
      <c r="D213" s="6" t="s">
        <v>147</v>
      </c>
      <c r="E213" s="7"/>
      <c r="F213" s="5"/>
      <c r="G213" s="5"/>
      <c r="H213" s="7"/>
      <c r="I213" s="5"/>
      <c r="J213" s="8">
        <f>SUM(J214:J218)</f>
        <v>7773.119999999999</v>
      </c>
    </row>
    <row r="214" spans="1:10" ht="105" x14ac:dyDescent="0.25">
      <c r="A214" s="9" t="s">
        <v>313</v>
      </c>
      <c r="B214" s="9" t="s">
        <v>30</v>
      </c>
      <c r="C214" s="11" t="s">
        <v>41</v>
      </c>
      <c r="D214" s="10" t="s">
        <v>42</v>
      </c>
      <c r="E214" s="11" t="s">
        <v>43</v>
      </c>
      <c r="F214" s="9">
        <v>14.48</v>
      </c>
      <c r="G214" s="9">
        <v>259.70999999999998</v>
      </c>
      <c r="H214" s="11" t="s">
        <v>19</v>
      </c>
      <c r="I214" s="9">
        <f>ROUND(G214*1.263,2)</f>
        <v>328.01</v>
      </c>
      <c r="J214" s="12">
        <f>ROUND(I214*F214,2)</f>
        <v>4749.58</v>
      </c>
    </row>
    <row r="215" spans="1:10" ht="105" x14ac:dyDescent="0.25">
      <c r="A215" s="9" t="s">
        <v>314</v>
      </c>
      <c r="B215" s="9" t="s">
        <v>30</v>
      </c>
      <c r="C215" s="11" t="s">
        <v>59</v>
      </c>
      <c r="D215" s="10" t="s">
        <v>60</v>
      </c>
      <c r="E215" s="11" t="s">
        <v>61</v>
      </c>
      <c r="F215" s="9">
        <v>1</v>
      </c>
      <c r="G215" s="9">
        <v>545.12</v>
      </c>
      <c r="H215" s="11" t="s">
        <v>19</v>
      </c>
      <c r="I215" s="9">
        <f>ROUND(G215*1.263,2)</f>
        <v>688.49</v>
      </c>
      <c r="J215" s="12">
        <f>ROUND(I215*F215,2)</f>
        <v>688.49</v>
      </c>
    </row>
    <row r="216" spans="1:10" ht="105" x14ac:dyDescent="0.25">
      <c r="A216" s="9" t="s">
        <v>315</v>
      </c>
      <c r="B216" s="9" t="s">
        <v>30</v>
      </c>
      <c r="C216" s="11" t="s">
        <v>83</v>
      </c>
      <c r="D216" s="10" t="s">
        <v>84</v>
      </c>
      <c r="E216" s="11" t="s">
        <v>61</v>
      </c>
      <c r="F216" s="9">
        <v>1</v>
      </c>
      <c r="G216" s="9">
        <v>1193.04</v>
      </c>
      <c r="H216" s="11" t="s">
        <v>19</v>
      </c>
      <c r="I216" s="9">
        <f>ROUND(G216*1.263,2)</f>
        <v>1506.81</v>
      </c>
      <c r="J216" s="12">
        <f>ROUND(I216*F216,2)</f>
        <v>1506.81</v>
      </c>
    </row>
    <row r="217" spans="1:10" ht="45" x14ac:dyDescent="0.25">
      <c r="A217" s="9" t="s">
        <v>316</v>
      </c>
      <c r="B217" s="9" t="s">
        <v>30</v>
      </c>
      <c r="C217" s="11" t="s">
        <v>176</v>
      </c>
      <c r="D217" s="10" t="s">
        <v>177</v>
      </c>
      <c r="E217" s="11" t="s">
        <v>53</v>
      </c>
      <c r="F217" s="9">
        <v>1</v>
      </c>
      <c r="G217" s="9">
        <v>358.82</v>
      </c>
      <c r="H217" s="11" t="s">
        <v>19</v>
      </c>
      <c r="I217" s="9">
        <f>ROUND(G217*1.263,2)</f>
        <v>453.19</v>
      </c>
      <c r="J217" s="12">
        <f>ROUND(I217*F217,2)</f>
        <v>453.19</v>
      </c>
    </row>
    <row r="218" spans="1:10" x14ac:dyDescent="0.25">
      <c r="A218" s="9" t="s">
        <v>317</v>
      </c>
      <c r="B218" s="9" t="s">
        <v>30</v>
      </c>
      <c r="C218" s="11" t="s">
        <v>203</v>
      </c>
      <c r="D218" s="10" t="s">
        <v>204</v>
      </c>
      <c r="E218" s="11" t="s">
        <v>53</v>
      </c>
      <c r="F218" s="9">
        <v>1</v>
      </c>
      <c r="G218" s="9">
        <v>296.95</v>
      </c>
      <c r="H218" s="11" t="s">
        <v>19</v>
      </c>
      <c r="I218" s="9">
        <f>ROUND(G218*1.263,2)</f>
        <v>375.05</v>
      </c>
      <c r="J218" s="12">
        <f>ROUND(I218*F218,2)</f>
        <v>375.05</v>
      </c>
    </row>
    <row r="219" spans="1:10" x14ac:dyDescent="0.25">
      <c r="A219" s="5" t="s">
        <v>318</v>
      </c>
      <c r="B219" s="5"/>
      <c r="C219" s="7"/>
      <c r="D219" s="6" t="s">
        <v>319</v>
      </c>
      <c r="E219" s="7"/>
      <c r="F219" s="5"/>
      <c r="G219" s="5"/>
      <c r="H219" s="7"/>
      <c r="I219" s="5"/>
      <c r="J219" s="8">
        <f>SUM(J220,J224,J227)</f>
        <v>55418.59</v>
      </c>
    </row>
    <row r="220" spans="1:10" x14ac:dyDescent="0.25">
      <c r="A220" s="5" t="s">
        <v>320</v>
      </c>
      <c r="B220" s="5"/>
      <c r="C220" s="7"/>
      <c r="D220" s="6" t="s">
        <v>262</v>
      </c>
      <c r="E220" s="7"/>
      <c r="F220" s="5"/>
      <c r="G220" s="5"/>
      <c r="H220" s="7"/>
      <c r="I220" s="5"/>
      <c r="J220" s="8">
        <f>SUM(J221:J223)</f>
        <v>5639.41</v>
      </c>
    </row>
    <row r="221" spans="1:10" ht="105" x14ac:dyDescent="0.25">
      <c r="A221" s="9" t="s">
        <v>321</v>
      </c>
      <c r="B221" s="9" t="s">
        <v>30</v>
      </c>
      <c r="C221" s="11" t="s">
        <v>41</v>
      </c>
      <c r="D221" s="10" t="s">
        <v>42</v>
      </c>
      <c r="E221" s="11" t="s">
        <v>43</v>
      </c>
      <c r="F221" s="9">
        <v>10.5</v>
      </c>
      <c r="G221" s="9">
        <v>259.70999999999998</v>
      </c>
      <c r="H221" s="11" t="s">
        <v>19</v>
      </c>
      <c r="I221" s="9">
        <f>ROUND(G221*1.263,2)</f>
        <v>328.01</v>
      </c>
      <c r="J221" s="12">
        <f>ROUND(I221*F221,2)</f>
        <v>3444.11</v>
      </c>
    </row>
    <row r="222" spans="1:10" ht="105" x14ac:dyDescent="0.25">
      <c r="A222" s="9" t="s">
        <v>322</v>
      </c>
      <c r="B222" s="9" t="s">
        <v>30</v>
      </c>
      <c r="C222" s="11" t="s">
        <v>59</v>
      </c>
      <c r="D222" s="10" t="s">
        <v>60</v>
      </c>
      <c r="E222" s="11" t="s">
        <v>61</v>
      </c>
      <c r="F222" s="9">
        <v>1</v>
      </c>
      <c r="G222" s="9">
        <v>545.12</v>
      </c>
      <c r="H222" s="11" t="s">
        <v>19</v>
      </c>
      <c r="I222" s="9">
        <f>ROUND(G222*1.263,2)</f>
        <v>688.49</v>
      </c>
      <c r="J222" s="12">
        <f>ROUND(I222*F222,2)</f>
        <v>688.49</v>
      </c>
    </row>
    <row r="223" spans="1:10" ht="105" x14ac:dyDescent="0.25">
      <c r="A223" s="9" t="s">
        <v>323</v>
      </c>
      <c r="B223" s="9" t="s">
        <v>30</v>
      </c>
      <c r="C223" s="11" t="s">
        <v>83</v>
      </c>
      <c r="D223" s="10" t="s">
        <v>84</v>
      </c>
      <c r="E223" s="11" t="s">
        <v>61</v>
      </c>
      <c r="F223" s="9">
        <v>1</v>
      </c>
      <c r="G223" s="9">
        <v>1193.04</v>
      </c>
      <c r="H223" s="11" t="s">
        <v>19</v>
      </c>
      <c r="I223" s="9">
        <f>ROUND(G223*1.263,2)</f>
        <v>1506.81</v>
      </c>
      <c r="J223" s="12">
        <f>ROUND(I223*F223,2)</f>
        <v>1506.81</v>
      </c>
    </row>
    <row r="224" spans="1:10" x14ac:dyDescent="0.25">
      <c r="A224" s="5" t="s">
        <v>324</v>
      </c>
      <c r="B224" s="5"/>
      <c r="C224" s="7"/>
      <c r="D224" s="6" t="s">
        <v>55</v>
      </c>
      <c r="E224" s="7"/>
      <c r="F224" s="5"/>
      <c r="G224" s="5"/>
      <c r="H224" s="7"/>
      <c r="I224" s="5"/>
      <c r="J224" s="8">
        <f>SUM(J225:J226)</f>
        <v>16103.26</v>
      </c>
    </row>
    <row r="225" spans="1:10" ht="105" x14ac:dyDescent="0.25">
      <c r="A225" s="9" t="s">
        <v>325</v>
      </c>
      <c r="B225" s="9" t="s">
        <v>30</v>
      </c>
      <c r="C225" s="11" t="s">
        <v>41</v>
      </c>
      <c r="D225" s="10" t="s">
        <v>42</v>
      </c>
      <c r="E225" s="11" t="s">
        <v>43</v>
      </c>
      <c r="F225" s="9">
        <v>44.5</v>
      </c>
      <c r="G225" s="9">
        <v>259.70999999999998</v>
      </c>
      <c r="H225" s="11" t="s">
        <v>19</v>
      </c>
      <c r="I225" s="9">
        <f>ROUND(G225*1.263,2)</f>
        <v>328.01</v>
      </c>
      <c r="J225" s="12">
        <f>ROUND(I225*F225,2)</f>
        <v>14596.45</v>
      </c>
    </row>
    <row r="226" spans="1:10" ht="105" x14ac:dyDescent="0.25">
      <c r="A226" s="9" t="s">
        <v>326</v>
      </c>
      <c r="B226" s="9" t="s">
        <v>30</v>
      </c>
      <c r="C226" s="11" t="s">
        <v>83</v>
      </c>
      <c r="D226" s="10" t="s">
        <v>84</v>
      </c>
      <c r="E226" s="11" t="s">
        <v>61</v>
      </c>
      <c r="F226" s="9">
        <v>1</v>
      </c>
      <c r="G226" s="9">
        <v>1193.04</v>
      </c>
      <c r="H226" s="11" t="s">
        <v>19</v>
      </c>
      <c r="I226" s="9">
        <f>ROUND(G226*1.263,2)</f>
        <v>1506.81</v>
      </c>
      <c r="J226" s="12">
        <f>ROUND(I226*F226,2)</f>
        <v>1506.81</v>
      </c>
    </row>
    <row r="227" spans="1:10" x14ac:dyDescent="0.25">
      <c r="A227" s="5" t="s">
        <v>327</v>
      </c>
      <c r="B227" s="5"/>
      <c r="C227" s="7"/>
      <c r="D227" s="6" t="s">
        <v>328</v>
      </c>
      <c r="E227" s="7"/>
      <c r="F227" s="5"/>
      <c r="G227" s="5"/>
      <c r="H227" s="7"/>
      <c r="I227" s="5"/>
      <c r="J227" s="8">
        <f>SUM(J228:J230)</f>
        <v>33675.919999999998</v>
      </c>
    </row>
    <row r="228" spans="1:10" ht="105" x14ac:dyDescent="0.25">
      <c r="A228" s="9" t="s">
        <v>329</v>
      </c>
      <c r="B228" s="9" t="s">
        <v>30</v>
      </c>
      <c r="C228" s="11" t="s">
        <v>41</v>
      </c>
      <c r="D228" s="10" t="s">
        <v>42</v>
      </c>
      <c r="E228" s="11" t="s">
        <v>43</v>
      </c>
      <c r="F228" s="9">
        <v>61</v>
      </c>
      <c r="G228" s="9">
        <v>259.70999999999998</v>
      </c>
      <c r="H228" s="11" t="s">
        <v>19</v>
      </c>
      <c r="I228" s="9">
        <f>ROUND(G228*1.263,2)</f>
        <v>328.01</v>
      </c>
      <c r="J228" s="12">
        <f>ROUND(I228*F228,2)</f>
        <v>20008.61</v>
      </c>
    </row>
    <row r="229" spans="1:10" ht="60" x14ac:dyDescent="0.25">
      <c r="A229" s="9" t="s">
        <v>330</v>
      </c>
      <c r="B229" s="9" t="s">
        <v>30</v>
      </c>
      <c r="C229" s="11" t="s">
        <v>331</v>
      </c>
      <c r="D229" s="10" t="s">
        <v>332</v>
      </c>
      <c r="E229" s="11" t="s">
        <v>43</v>
      </c>
      <c r="F229" s="9">
        <v>20</v>
      </c>
      <c r="G229" s="9">
        <v>161.21</v>
      </c>
      <c r="H229" s="11" t="s">
        <v>19</v>
      </c>
      <c r="I229" s="9">
        <f>ROUND(G229*1.263,2)</f>
        <v>203.61</v>
      </c>
      <c r="J229" s="12">
        <f>ROUND(I229*F229,2)</f>
        <v>4072.2</v>
      </c>
    </row>
    <row r="230" spans="1:10" ht="90" x14ac:dyDescent="0.25">
      <c r="A230" s="9" t="s">
        <v>333</v>
      </c>
      <c r="B230" s="9" t="s">
        <v>30</v>
      </c>
      <c r="C230" s="11" t="s">
        <v>334</v>
      </c>
      <c r="D230" s="10" t="s">
        <v>335</v>
      </c>
      <c r="E230" s="11" t="s">
        <v>53</v>
      </c>
      <c r="F230" s="9">
        <v>1</v>
      </c>
      <c r="G230" s="9">
        <v>7597.08</v>
      </c>
      <c r="H230" s="11" t="s">
        <v>19</v>
      </c>
      <c r="I230" s="9">
        <f>ROUND(G230*1.263,2)</f>
        <v>9595.11</v>
      </c>
      <c r="J230" s="12">
        <f>ROUND(I230*F230,2)</f>
        <v>9595.11</v>
      </c>
    </row>
  </sheetData>
  <mergeCells count="1">
    <mergeCell ref="A2:I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dcterms:created xsi:type="dcterms:W3CDTF">2024-05-24T12:01:45Z</dcterms:created>
  <dcterms:modified xsi:type="dcterms:W3CDTF">2024-05-24T12:04:35Z</dcterms:modified>
</cp:coreProperties>
</file>